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style8.xml" ContentType="application/vnd.ms-office.chart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style6.xml" ContentType="application/vnd.ms-office.chartstyle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style4.xml" ContentType="application/vnd.ms-office.chartstyle+xml"/>
  <Override PartName="/xl/charts/colors15.xml" ContentType="application/vnd.ms-office.chartcolorstyle+xml"/>
  <Override PartName="/xl/charts/style16.xml" ContentType="application/vnd.ms-office.chartstyle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colors9.xml" ContentType="application/vnd.ms-office.chartcolorstyle+xml"/>
  <Override PartName="/xl/charts/style2.xml" ContentType="application/vnd.ms-office.chartstyle+xml"/>
  <Override PartName="/xl/charts/style14.xml" ContentType="application/vnd.ms-office.chartstyle+xml"/>
  <Override PartName="/xl/charts/colors13.xml" ContentType="application/vnd.ms-office.chartcolorsty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olors6.xml" ContentType="application/vnd.ms-office.chartcolorstyle+xml"/>
  <Override PartName="/xl/charts/colors7.xml" ContentType="application/vnd.ms-office.chartcolorstyle+xml"/>
  <Override PartName="/xl/charts/colors12.xml" ContentType="application/vnd.ms-office.chartcolorstyle+xml"/>
  <Override PartName="/xl/charts/style12.xml" ContentType="application/vnd.ms-office.chartstyle+xml"/>
  <Override PartName="/xl/charts/style13.xml" ContentType="application/vnd.ms-office.chartstyle+xml"/>
  <Override PartName="/xl/charts/colors11.xml" ContentType="application/vnd.ms-office.chartcolorstyle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5.xml" ContentType="application/vnd.ms-office.chartcolorstyle+xml"/>
  <Override PartName="/xl/charts/colors10.xml" ContentType="application/vnd.ms-office.chartcolorstyle+xml"/>
  <Override PartName="/xl/charts/style10.xml" ContentType="application/vnd.ms-office.chartstyle+xml"/>
  <Override PartName="/xl/charts/style11.xml" ContentType="application/vnd.ms-office.chartstyle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olors2.xml" ContentType="application/vnd.ms-office.chartcolor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olors1.xml" ContentType="application/vnd.ms-office.chartcolorstyle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style9.xml" ContentType="application/vnd.ms-office.chartstyle+xml"/>
  <Override PartName="/xl/charts/chart5.xml" ContentType="application/vnd.openxmlformats-officedocument.drawingml.chart+xml"/>
  <Override PartName="/xl/charts/style7.xml" ContentType="application/vnd.ms-office.chartstyle+xml"/>
  <Override PartName="/xl/worksheets/sheet6.xml" ContentType="application/vnd.openxmlformats-officedocument.spreadsheetml.worksheet+xml"/>
  <Override PartName="/xl/charts/chart3.xml" ContentType="application/vnd.openxmlformats-officedocument.drawingml.chart+xml"/>
  <Override PartName="/xl/charts/style5.xml" ContentType="application/vnd.ms-office.chartstyle+xml"/>
  <Override PartName="/xl/charts/colors16.xml" ContentType="application/vnd.ms-office.chartcolorstyle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olors8.xml" ContentType="application/vnd.ms-office.chartcolorstyle+xml"/>
  <Override PartName="/xl/charts/style3.xml" ContentType="application/vnd.ms-office.chartstyle+xml"/>
  <Override PartName="/xl/charts/style1.xml" ContentType="application/vnd.ms-office.chartstyle+xml"/>
  <Override PartName="/xl/charts/colors14.xml" ContentType="application/vnd.ms-office.chartcolorstyle+xml"/>
  <Override PartName="/xl/charts/style15.xml" ContentType="application/vnd.ms-office.chartstyle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60" windowWidth="12315" windowHeight="5130"/>
  </bookViews>
  <sheets>
    <sheet name="Sonde Data" sheetId="1" r:id="rId1"/>
    <sheet name="%Underground" sheetId="4" r:id="rId2"/>
    <sheet name="chla 2014" sheetId="2" r:id="rId3"/>
    <sheet name="2003" sheetId="6" r:id="rId4"/>
    <sheet name="2003+2014" sheetId="5" r:id="rId5"/>
    <sheet name="Possible Background conc" sheetId="3" r:id="rId6"/>
    <sheet name="2014" sheetId="7" r:id="rId7"/>
  </sheets>
  <definedNames>
    <definedName name="_xlnm.Print_Area">'2003'!$A$1:$G$46</definedName>
  </definedNames>
  <calcPr calcId="125725"/>
</workbook>
</file>

<file path=xl/calcChain.xml><?xml version="1.0" encoding="utf-8"?>
<calcChain xmlns="http://schemas.openxmlformats.org/spreadsheetml/2006/main">
  <c r="E14" i="5"/>
  <c r="F14"/>
  <c r="G14"/>
  <c r="E15"/>
  <c r="F15"/>
  <c r="G15"/>
  <c r="E16"/>
  <c r="F16"/>
  <c r="G16"/>
  <c r="E17"/>
  <c r="F17"/>
  <c r="G17"/>
  <c r="E18"/>
  <c r="F18"/>
  <c r="G18"/>
  <c r="D14"/>
  <c r="D15"/>
  <c r="D16"/>
  <c r="D17"/>
  <c r="D18"/>
  <c r="C14"/>
  <c r="C15"/>
  <c r="C16"/>
  <c r="C17"/>
  <c r="C18"/>
  <c r="B15"/>
  <c r="B16"/>
  <c r="B17"/>
  <c r="B18"/>
  <c r="B14"/>
  <c r="N3" i="4" l="1"/>
  <c r="E8" s="1"/>
  <c r="K5"/>
  <c r="D7"/>
  <c r="E7"/>
  <c r="M3" l="1"/>
  <c r="J5" s="1"/>
  <c r="D8" l="1"/>
</calcChain>
</file>

<file path=xl/sharedStrings.xml><?xml version="1.0" encoding="utf-8"?>
<sst xmlns="http://schemas.openxmlformats.org/spreadsheetml/2006/main" count="300" uniqueCount="135">
  <si>
    <t>DateTime</t>
  </si>
  <si>
    <t>Temp</t>
  </si>
  <si>
    <t>SpCond</t>
  </si>
  <si>
    <t>DO%</t>
  </si>
  <si>
    <t>DO Conc</t>
  </si>
  <si>
    <t>DO Charge</t>
  </si>
  <si>
    <t>pH</t>
  </si>
  <si>
    <t>pHmV</t>
  </si>
  <si>
    <t>Site</t>
  </si>
  <si>
    <t xml:space="preserve">  </t>
  </si>
  <si>
    <t>M/D/Y</t>
  </si>
  <si>
    <t>C</t>
  </si>
  <si>
    <t>mS/cm</t>
  </si>
  <si>
    <t>%</t>
  </si>
  <si>
    <t>mg/L</t>
  </si>
  <si>
    <t>mV</t>
  </si>
  <si>
    <t>%underground</t>
  </si>
  <si>
    <t>SUM</t>
  </si>
  <si>
    <t>Polyline</t>
  </si>
  <si>
    <t>%daylit</t>
  </si>
  <si>
    <t>&lt;Total</t>
  </si>
  <si>
    <t>Polyline ZM</t>
  </si>
  <si>
    <t>Lenth_mi</t>
  </si>
  <si>
    <t>Length_ft</t>
  </si>
  <si>
    <t>Id</t>
  </si>
  <si>
    <t>Shape *</t>
  </si>
  <si>
    <t>FID</t>
  </si>
  <si>
    <t>Length_mi</t>
  </si>
  <si>
    <t>Total</t>
  </si>
  <si>
    <t>Daylit</t>
  </si>
  <si>
    <t xml:space="preserve">Underground </t>
  </si>
  <si>
    <t>&lt;LAB</t>
  </si>
  <si>
    <t>&lt;LOT 12</t>
  </si>
  <si>
    <t>&lt;CampusPond</t>
  </si>
  <si>
    <t>&lt;LincolnApts</t>
  </si>
  <si>
    <t>&lt;HighSchool</t>
  </si>
  <si>
    <t>&lt;StrongStreet</t>
  </si>
  <si>
    <t>CampusPond</t>
  </si>
  <si>
    <t>LOT 12</t>
  </si>
  <si>
    <t>LincolnApts</t>
  </si>
  <si>
    <t>HighSchool</t>
  </si>
  <si>
    <t>StrongStreet</t>
  </si>
  <si>
    <t>Analysis Sequence</t>
  </si>
  <si>
    <t>Lake/Client Name</t>
  </si>
  <si>
    <t>Preservation</t>
  </si>
  <si>
    <t>Site Number</t>
  </si>
  <si>
    <t>Collection Date</t>
  </si>
  <si>
    <t>Analysis Date</t>
  </si>
  <si>
    <t>Comments</t>
  </si>
  <si>
    <t>Volume Filtered (mL) V</t>
  </si>
  <si>
    <t>Volume Extracted (mL) v</t>
  </si>
  <si>
    <t>Cell Length (cm) Z</t>
  </si>
  <si>
    <t>750na</t>
  </si>
  <si>
    <t>665na</t>
  </si>
  <si>
    <t>664na</t>
  </si>
  <si>
    <t>750a</t>
  </si>
  <si>
    <t>665a</t>
  </si>
  <si>
    <t>664a</t>
  </si>
  <si>
    <t>665nacor</t>
  </si>
  <si>
    <t>665acorr</t>
  </si>
  <si>
    <t>Chlorophyll (µg/L)</t>
  </si>
  <si>
    <t>Phaeophytin (µg/L)</t>
  </si>
  <si>
    <t>Total Chl a (µg/L)</t>
  </si>
  <si>
    <t>chl a/chl&amp;pha</t>
  </si>
  <si>
    <t>Ratio n/a</t>
  </si>
  <si>
    <t>Lab Comments</t>
  </si>
  <si>
    <t>Calculation Row</t>
  </si>
  <si>
    <t>LAB BLANK - QC</t>
  </si>
  <si>
    <t>chloro standard</t>
  </si>
  <si>
    <t>Dried &amp; Frozen</t>
  </si>
  <si>
    <t>SSTPND</t>
  </si>
  <si>
    <t>HIGHSCH</t>
  </si>
  <si>
    <t>LINCOLNAPTS</t>
  </si>
  <si>
    <t>CAMPUSPND</t>
  </si>
  <si>
    <t>LOT12</t>
  </si>
  <si>
    <t>LINCOLNAPTSD</t>
  </si>
  <si>
    <t>BLANK</t>
  </si>
  <si>
    <t>SiteName</t>
  </si>
  <si>
    <t>SSTPD</t>
  </si>
  <si>
    <t>HSCHL</t>
  </si>
  <si>
    <t>LAPTS</t>
  </si>
  <si>
    <t>CPND</t>
  </si>
  <si>
    <t>Name</t>
  </si>
  <si>
    <t>NO3-N</t>
  </si>
  <si>
    <t>Zn</t>
  </si>
  <si>
    <t>Cr</t>
  </si>
  <si>
    <t>Cu</t>
  </si>
  <si>
    <t>Cd</t>
  </si>
  <si>
    <t>Pb</t>
  </si>
  <si>
    <t>Sample</t>
  </si>
  <si>
    <t xml:space="preserve">               Laboratory Director</t>
  </si>
  <si>
    <t xml:space="preserve">               Peter Kerr, Ph.D.</t>
  </si>
  <si>
    <t xml:space="preserve">Strong St. Pond </t>
  </si>
  <si>
    <t xml:space="preserve">Campus Pond </t>
  </si>
  <si>
    <t>(µg/L)</t>
  </si>
  <si>
    <t>Date</t>
  </si>
  <si>
    <t>SAMPLE ID</t>
  </si>
  <si>
    <t>Chloro. a</t>
  </si>
  <si>
    <t>Phaeophytin</t>
  </si>
  <si>
    <t>Chlorophyll a</t>
  </si>
  <si>
    <t>Date of Determinations:  Chlorophyll:  10/24/03.</t>
  </si>
  <si>
    <t>Note: BDL = Below Detection Limit;  DL's:  Pb, Cu, Cr &amp; Zn = 1 µg/L;  Cd = 0.1 µg/L.</t>
  </si>
  <si>
    <t>BDL</t>
  </si>
  <si>
    <t xml:space="preserve">Lincoln Apartments </t>
  </si>
  <si>
    <t>Date of Determinations:  Metals by GFAAS:  2/7 &amp; 3/16/04.</t>
  </si>
  <si>
    <t>N/A</t>
  </si>
  <si>
    <t>(mg/L)</t>
  </si>
  <si>
    <t>TP</t>
  </si>
  <si>
    <t>DO</t>
  </si>
  <si>
    <t>TDS</t>
  </si>
  <si>
    <t>TSS</t>
  </si>
  <si>
    <t>Date of Determinations:  TSS, TDS &amp; DO: 10/22 &amp; 11/4/03;  TP: 10/28 &amp;12/3/03;  NO3-N: 11/25/03.</t>
  </si>
  <si>
    <t>Analytical Determinations for Prof. Paula Rees.</t>
  </si>
  <si>
    <t>ANALYTICAL REPORT</t>
  </si>
  <si>
    <t xml:space="preserve">               May 25, 2004</t>
  </si>
  <si>
    <t xml:space="preserve">               Phone (413) 545-2936</t>
  </si>
  <si>
    <t xml:space="preserve">               Environmental Analysis Lab</t>
  </si>
  <si>
    <t>2014 Chlorophyll (µg/L)</t>
  </si>
  <si>
    <t>2014 Phaeophytin (µg/L)</t>
  </si>
  <si>
    <t>2014 Total Chl a (µg/L)</t>
  </si>
  <si>
    <t>2003 Chlorophyll (µg/L)</t>
  </si>
  <si>
    <t>2003 Phaeophytin (µg/L)</t>
  </si>
  <si>
    <t>2003 Total Chl a (µg/L)</t>
  </si>
  <si>
    <t>ppb</t>
  </si>
  <si>
    <t xml:space="preserve">Background Concentration </t>
  </si>
  <si>
    <t>TN</t>
  </si>
  <si>
    <t>Tan Brook</t>
  </si>
  <si>
    <t>Above Ground</t>
  </si>
  <si>
    <t>Under ground</t>
  </si>
  <si>
    <t>Chlorophyll 2014</t>
  </si>
  <si>
    <t>ppm 2014</t>
  </si>
  <si>
    <t>ppb 2003</t>
  </si>
  <si>
    <t>October in order</t>
  </si>
  <si>
    <t>November in Order</t>
  </si>
  <si>
    <t>vv working numbers…</t>
  </si>
</sst>
</file>

<file path=xl/styles.xml><?xml version="1.0" encoding="utf-8"?>
<styleSheet xmlns="http://schemas.openxmlformats.org/spreadsheetml/2006/main">
  <numFmts count="3">
    <numFmt numFmtId="164" formatCode="0.0"/>
    <numFmt numFmtId="165" formatCode="dd\-mmm\-yy"/>
    <numFmt numFmtId="166" formatCode="0.000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676767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u/>
      <sz val="18"/>
      <color indexed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14E4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8" fillId="0" borderId="0"/>
  </cellStyleXfs>
  <cellXfs count="130">
    <xf numFmtId="0" fontId="0" fillId="0" borderId="0" xfId="0"/>
    <xf numFmtId="10" fontId="0" fillId="2" borderId="0" xfId="0" applyNumberFormat="1" applyFill="1"/>
    <xf numFmtId="0" fontId="0" fillId="2" borderId="0" xfId="0" applyFill="1"/>
    <xf numFmtId="0" fontId="0" fillId="3" borderId="0" xfId="0" applyFill="1"/>
    <xf numFmtId="10" fontId="0" fillId="0" borderId="0" xfId="0" applyNumberFormat="1"/>
    <xf numFmtId="0" fontId="1" fillId="0" borderId="0" xfId="0" applyFont="1"/>
    <xf numFmtId="0" fontId="2" fillId="6" borderId="0" xfId="0" applyFont="1" applyFill="1"/>
    <xf numFmtId="22" fontId="2" fillId="6" borderId="0" xfId="0" applyNumberFormat="1" applyFont="1" applyFill="1"/>
    <xf numFmtId="0" fontId="0" fillId="6" borderId="0" xfId="0" applyFill="1"/>
    <xf numFmtId="22" fontId="0" fillId="6" borderId="0" xfId="0" applyNumberFormat="1" applyFill="1"/>
    <xf numFmtId="0" fontId="0" fillId="7" borderId="0" xfId="0" applyFill="1"/>
    <xf numFmtId="22" fontId="0" fillId="7" borderId="0" xfId="0" applyNumberFormat="1" applyFill="1"/>
    <xf numFmtId="0" fontId="0" fillId="8" borderId="0" xfId="0" applyFill="1"/>
    <xf numFmtId="22" fontId="0" fillId="8" borderId="0" xfId="0" applyNumberFormat="1" applyFill="1"/>
    <xf numFmtId="0" fontId="0" fillId="0" borderId="0" xfId="0" applyFill="1"/>
    <xf numFmtId="0" fontId="0" fillId="9" borderId="0" xfId="0" applyFill="1"/>
    <xf numFmtId="22" fontId="0" fillId="9" borderId="0" xfId="0" applyNumberFormat="1" applyFill="1"/>
    <xf numFmtId="0" fontId="0" fillId="10" borderId="0" xfId="0" applyFill="1"/>
    <xf numFmtId="22" fontId="0" fillId="10" borderId="0" xfId="0" applyNumberFormat="1" applyFill="1"/>
    <xf numFmtId="0" fontId="0" fillId="5" borderId="0" xfId="0" applyFill="1"/>
    <xf numFmtId="22" fontId="0" fillId="5" borderId="0" xfId="0" applyNumberFormat="1" applyFill="1"/>
    <xf numFmtId="49" fontId="0" fillId="0" borderId="0" xfId="0" applyNumberFormat="1"/>
    <xf numFmtId="0" fontId="3" fillId="0" borderId="1" xfId="0" applyFont="1" applyBorder="1" applyAlignment="1">
      <alignment horizontal="left" wrapText="1" readingOrder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3" fillId="13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 wrapText="1"/>
    </xf>
    <xf numFmtId="0" fontId="7" fillId="14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wrapText="1" readingOrder="1"/>
    </xf>
    <xf numFmtId="14" fontId="3" fillId="0" borderId="1" xfId="0" applyNumberFormat="1" applyFont="1" applyBorder="1" applyAlignment="1">
      <alignment horizontal="right" wrapText="1"/>
    </xf>
    <xf numFmtId="0" fontId="7" fillId="13" borderId="1" xfId="0" applyFont="1" applyFill="1" applyBorder="1" applyAlignment="1">
      <alignment horizontal="center" wrapText="1"/>
    </xf>
    <xf numFmtId="0" fontId="3" fillId="14" borderId="1" xfId="0" applyFont="1" applyFill="1" applyBorder="1" applyAlignment="1">
      <alignment horizontal="right" wrapText="1"/>
    </xf>
    <xf numFmtId="0" fontId="4" fillId="0" borderId="1" xfId="0" applyFont="1" applyBorder="1" applyAlignment="1">
      <alignment horizontal="left" wrapText="1" readingOrder="1"/>
    </xf>
    <xf numFmtId="0" fontId="3" fillId="0" borderId="1" xfId="0" applyFont="1" applyBorder="1" applyAlignment="1">
      <alignment horizontal="right" wrapText="1" readingOrder="1"/>
    </xf>
    <xf numFmtId="0" fontId="3" fillId="13" borderId="1" xfId="0" applyFont="1" applyFill="1" applyBorder="1" applyAlignment="1">
      <alignment horizontal="center" wrapText="1" readingOrder="1"/>
    </xf>
    <xf numFmtId="0" fontId="3" fillId="0" borderId="2" xfId="0" applyFont="1" applyBorder="1" applyAlignment="1">
      <alignment horizontal="left" wrapText="1" readingOrder="1"/>
    </xf>
    <xf numFmtId="0" fontId="5" fillId="0" borderId="2" xfId="0" applyFont="1" applyBorder="1" applyAlignment="1">
      <alignment wrapText="1"/>
    </xf>
    <xf numFmtId="0" fontId="3" fillId="0" borderId="3" xfId="0" applyFont="1" applyBorder="1" applyAlignment="1">
      <alignment horizontal="right" wrapText="1"/>
    </xf>
    <xf numFmtId="0" fontId="5" fillId="0" borderId="3" xfId="0" applyFont="1" applyBorder="1" applyAlignment="1">
      <alignment wrapText="1"/>
    </xf>
    <xf numFmtId="0" fontId="3" fillId="0" borderId="3" xfId="0" applyFont="1" applyBorder="1" applyAlignment="1">
      <alignment horizontal="left" wrapText="1" readingOrder="1"/>
    </xf>
    <xf numFmtId="0" fontId="3" fillId="0" borderId="3" xfId="0" applyFont="1" applyBorder="1" applyAlignment="1">
      <alignment horizontal="center" wrapText="1" readingOrder="1"/>
    </xf>
    <xf numFmtId="14" fontId="3" fillId="0" borderId="3" xfId="0" applyNumberFormat="1" applyFont="1" applyBorder="1" applyAlignment="1">
      <alignment horizontal="right" wrapText="1"/>
    </xf>
    <xf numFmtId="0" fontId="3" fillId="13" borderId="3" xfId="0" applyFont="1" applyFill="1" applyBorder="1" applyAlignment="1">
      <alignment horizontal="center" wrapText="1"/>
    </xf>
    <xf numFmtId="0" fontId="3" fillId="14" borderId="3" xfId="0" applyFont="1" applyFill="1" applyBorder="1" applyAlignment="1">
      <alignment horizontal="right" wrapText="1"/>
    </xf>
    <xf numFmtId="0" fontId="5" fillId="0" borderId="4" xfId="0" applyFont="1" applyBorder="1" applyAlignment="1">
      <alignment wrapText="1"/>
    </xf>
    <xf numFmtId="0" fontId="3" fillId="0" borderId="0" xfId="0" applyFont="1" applyBorder="1" applyAlignment="1">
      <alignment horizontal="right" wrapText="1"/>
    </xf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horizontal="left" wrapText="1" readingOrder="1"/>
    </xf>
    <xf numFmtId="0" fontId="3" fillId="0" borderId="0" xfId="0" applyFont="1" applyBorder="1" applyAlignment="1">
      <alignment horizontal="center" wrapText="1" readingOrder="1"/>
    </xf>
    <xf numFmtId="14" fontId="3" fillId="0" borderId="0" xfId="0" applyNumberFormat="1" applyFont="1" applyBorder="1" applyAlignment="1">
      <alignment horizontal="right" wrapText="1"/>
    </xf>
    <xf numFmtId="0" fontId="3" fillId="12" borderId="1" xfId="0" applyFont="1" applyFill="1" applyBorder="1" applyAlignment="1">
      <alignment horizontal="center" wrapText="1" readingOrder="1"/>
    </xf>
    <xf numFmtId="14" fontId="3" fillId="12" borderId="1" xfId="0" applyNumberFormat="1" applyFont="1" applyFill="1" applyBorder="1" applyAlignment="1">
      <alignment horizontal="right" wrapText="1"/>
    </xf>
    <xf numFmtId="0" fontId="3" fillId="12" borderId="1" xfId="0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right" wrapText="1"/>
    </xf>
    <xf numFmtId="0" fontId="8" fillId="0" borderId="0" xfId="1" applyNumberFormat="1" applyFont="1" applyAlignment="1"/>
    <xf numFmtId="0" fontId="8" fillId="0" borderId="0" xfId="1" applyNumberFormat="1" applyFont="1"/>
    <xf numFmtId="164" fontId="9" fillId="0" borderId="0" xfId="1" applyNumberFormat="1" applyFont="1" applyAlignment="1"/>
    <xf numFmtId="165" fontId="9" fillId="0" borderId="0" xfId="1" applyNumberFormat="1" applyFont="1" applyAlignment="1"/>
    <xf numFmtId="0" fontId="9" fillId="0" borderId="0" xfId="1" applyNumberFormat="1" applyFont="1" applyAlignment="1"/>
    <xf numFmtId="0" fontId="8" fillId="0" borderId="5" xfId="1" applyNumberFormat="1" applyFont="1" applyBorder="1"/>
    <xf numFmtId="0" fontId="8" fillId="0" borderId="5" xfId="1" applyNumberFormat="1" applyFont="1" applyBorder="1" applyAlignment="1"/>
    <xf numFmtId="164" fontId="9" fillId="11" borderId="5" xfId="1" applyNumberFormat="1" applyFont="1" applyFill="1" applyBorder="1" applyAlignment="1">
      <alignment horizontal="center"/>
    </xf>
    <xf numFmtId="0" fontId="8" fillId="11" borderId="5" xfId="1" applyNumberFormat="1" applyFont="1" applyFill="1" applyBorder="1" applyAlignment="1">
      <alignment horizontal="center"/>
    </xf>
    <xf numFmtId="164" fontId="8" fillId="11" borderId="5" xfId="1" applyNumberFormat="1" applyFont="1" applyFill="1" applyBorder="1" applyAlignment="1">
      <alignment horizontal="center"/>
    </xf>
    <xf numFmtId="165" fontId="8" fillId="11" borderId="5" xfId="1" applyNumberFormat="1" applyFont="1" applyFill="1" applyBorder="1" applyAlignment="1">
      <alignment horizontal="center"/>
    </xf>
    <xf numFmtId="0" fontId="8" fillId="11" borderId="5" xfId="1" applyNumberFormat="1" applyFont="1" applyFill="1" applyBorder="1" applyAlignment="1"/>
    <xf numFmtId="164" fontId="9" fillId="11" borderId="6" xfId="1" applyNumberFormat="1" applyFont="1" applyFill="1" applyBorder="1" applyAlignment="1">
      <alignment horizontal="center"/>
    </xf>
    <xf numFmtId="0" fontId="8" fillId="11" borderId="6" xfId="1" applyNumberFormat="1" applyFont="1" applyFill="1" applyBorder="1" applyAlignment="1">
      <alignment horizontal="center"/>
    </xf>
    <xf numFmtId="164" fontId="8" fillId="11" borderId="6" xfId="1" applyNumberFormat="1" applyFont="1" applyFill="1" applyBorder="1" applyAlignment="1">
      <alignment horizontal="center"/>
    </xf>
    <xf numFmtId="165" fontId="8" fillId="11" borderId="6" xfId="1" applyNumberFormat="1" applyFont="1" applyFill="1" applyBorder="1" applyAlignment="1">
      <alignment horizontal="center"/>
    </xf>
    <xf numFmtId="0" fontId="8" fillId="11" borderId="6" xfId="1" applyNumberFormat="1" applyFont="1" applyFill="1" applyBorder="1" applyAlignment="1"/>
    <xf numFmtId="0" fontId="8" fillId="11" borderId="0" xfId="1" applyNumberFormat="1" applyFont="1" applyFill="1" applyAlignment="1">
      <alignment horizontal="center"/>
    </xf>
    <xf numFmtId="0" fontId="8" fillId="11" borderId="0" xfId="1" applyNumberFormat="1" applyFont="1" applyFill="1" applyAlignment="1"/>
    <xf numFmtId="0" fontId="10" fillId="11" borderId="0" xfId="1" applyNumberFormat="1" applyFont="1" applyFill="1" applyAlignment="1">
      <alignment horizontal="center"/>
    </xf>
    <xf numFmtId="164" fontId="10" fillId="11" borderId="0" xfId="1" applyNumberFormat="1" applyFont="1" applyFill="1" applyAlignment="1">
      <alignment horizontal="left"/>
    </xf>
    <xf numFmtId="164" fontId="10" fillId="11" borderId="0" xfId="1" applyNumberFormat="1" applyFont="1" applyFill="1" applyAlignment="1">
      <alignment horizontal="center"/>
    </xf>
    <xf numFmtId="0" fontId="10" fillId="11" borderId="0" xfId="1" applyNumberFormat="1" applyFont="1" applyFill="1" applyAlignment="1">
      <alignment horizontal="left"/>
    </xf>
    <xf numFmtId="164" fontId="10" fillId="11" borderId="0" xfId="1" applyNumberFormat="1" applyFont="1" applyFill="1" applyAlignment="1"/>
    <xf numFmtId="165" fontId="8" fillId="11" borderId="0" xfId="1" applyNumberFormat="1" applyFont="1" applyFill="1" applyAlignment="1"/>
    <xf numFmtId="0" fontId="9" fillId="0" borderId="5" xfId="1" applyNumberFormat="1" applyFont="1" applyBorder="1" applyAlignment="1"/>
    <xf numFmtId="2" fontId="8" fillId="0" borderId="0" xfId="1" applyNumberFormat="1" applyFont="1" applyAlignment="1"/>
    <xf numFmtId="1" fontId="8" fillId="11" borderId="5" xfId="1" applyNumberFormat="1" applyFont="1" applyFill="1" applyBorder="1" applyAlignment="1">
      <alignment horizontal="center"/>
    </xf>
    <xf numFmtId="165" fontId="8" fillId="0" borderId="5" xfId="1" applyNumberFormat="1" applyFont="1" applyBorder="1" applyAlignment="1">
      <alignment horizontal="center"/>
    </xf>
    <xf numFmtId="1" fontId="8" fillId="11" borderId="6" xfId="1" applyNumberFormat="1" applyFont="1" applyFill="1" applyBorder="1" applyAlignment="1">
      <alignment horizontal="center"/>
    </xf>
    <xf numFmtId="165" fontId="8" fillId="0" borderId="6" xfId="1" applyNumberFormat="1" applyFont="1" applyBorder="1" applyAlignment="1">
      <alignment horizontal="center"/>
    </xf>
    <xf numFmtId="0" fontId="8" fillId="0" borderId="6" xfId="1" applyNumberFormat="1" applyFont="1" applyBorder="1" applyAlignment="1"/>
    <xf numFmtId="0" fontId="8" fillId="0" borderId="0" xfId="1" applyNumberFormat="1" applyFont="1" applyAlignment="1">
      <alignment horizontal="center"/>
    </xf>
    <xf numFmtId="166" fontId="8" fillId="11" borderId="5" xfId="1" applyNumberFormat="1" applyFont="1" applyFill="1" applyBorder="1" applyAlignment="1">
      <alignment horizontal="center"/>
    </xf>
    <xf numFmtId="2" fontId="8" fillId="11" borderId="5" xfId="1" applyNumberFormat="1" applyFont="1" applyFill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64" fontId="8" fillId="0" borderId="5" xfId="1" applyNumberFormat="1" applyFont="1" applyBorder="1" applyAlignment="1">
      <alignment horizontal="center"/>
    </xf>
    <xf numFmtId="166" fontId="8" fillId="11" borderId="6" xfId="1" applyNumberFormat="1" applyFont="1" applyFill="1" applyBorder="1" applyAlignment="1">
      <alignment horizontal="center"/>
    </xf>
    <xf numFmtId="2" fontId="8" fillId="11" borderId="6" xfId="1" applyNumberFormat="1" applyFont="1" applyFill="1" applyBorder="1" applyAlignment="1">
      <alignment horizontal="center"/>
    </xf>
    <xf numFmtId="1" fontId="8" fillId="0" borderId="6" xfId="1" applyNumberFormat="1" applyFont="1" applyBorder="1" applyAlignment="1">
      <alignment horizontal="center"/>
    </xf>
    <xf numFmtId="164" fontId="8" fillId="0" borderId="6" xfId="1" applyNumberFormat="1" applyFont="1" applyBorder="1" applyAlignment="1">
      <alignment horizontal="center"/>
    </xf>
    <xf numFmtId="0" fontId="10" fillId="0" borderId="0" xfId="1" applyNumberFormat="1" applyFont="1" applyAlignment="1">
      <alignment horizontal="center"/>
    </xf>
    <xf numFmtId="0" fontId="11" fillId="15" borderId="0" xfId="1" applyNumberFormat="1" applyFont="1" applyFill="1" applyAlignment="1"/>
    <xf numFmtId="0" fontId="3" fillId="13" borderId="1" xfId="0" quotePrefix="1" applyFont="1" applyFill="1" applyBorder="1" applyAlignment="1">
      <alignment horizontal="center" wrapText="1" readingOrder="1"/>
    </xf>
    <xf numFmtId="0" fontId="8" fillId="8" borderId="5" xfId="1" applyNumberFormat="1" applyFont="1" applyFill="1" applyBorder="1" applyAlignment="1"/>
    <xf numFmtId="0" fontId="8" fillId="8" borderId="5" xfId="1" applyNumberFormat="1" applyFont="1" applyFill="1" applyBorder="1"/>
    <xf numFmtId="0" fontId="8" fillId="8" borderId="0" xfId="1" applyNumberFormat="1" applyFont="1" applyFill="1" applyAlignment="1"/>
    <xf numFmtId="0" fontId="9" fillId="8" borderId="0" xfId="1" applyNumberFormat="1" applyFont="1" applyFill="1" applyAlignment="1"/>
    <xf numFmtId="165" fontId="9" fillId="8" borderId="0" xfId="1" applyNumberFormat="1" applyFont="1" applyFill="1" applyAlignment="1"/>
    <xf numFmtId="164" fontId="9" fillId="8" borderId="0" xfId="1" applyNumberFormat="1" applyFont="1" applyFill="1" applyAlignment="1"/>
    <xf numFmtId="164" fontId="9" fillId="8" borderId="0" xfId="1" applyNumberFormat="1" applyFont="1" applyFill="1" applyBorder="1" applyAlignment="1">
      <alignment horizontal="center"/>
    </xf>
    <xf numFmtId="0" fontId="8" fillId="8" borderId="0" xfId="1" applyNumberFormat="1" applyFont="1" applyFill="1" applyBorder="1" applyAlignment="1">
      <alignment horizontal="center"/>
    </xf>
    <xf numFmtId="164" fontId="9" fillId="0" borderId="0" xfId="1" applyNumberFormat="1" applyFont="1" applyFill="1" applyBorder="1" applyAlignment="1">
      <alignment horizontal="center"/>
    </xf>
    <xf numFmtId="0" fontId="8" fillId="0" borderId="0" xfId="1" applyNumberFormat="1" applyFont="1" applyFill="1" applyBorder="1" applyAlignment="1">
      <alignment horizontal="center"/>
    </xf>
    <xf numFmtId="10" fontId="0" fillId="0" borderId="7" xfId="0" applyNumberFormat="1" applyBorder="1"/>
    <xf numFmtId="0" fontId="0" fillId="0" borderId="7" xfId="0" applyBorder="1"/>
    <xf numFmtId="10" fontId="0" fillId="0" borderId="7" xfId="0" applyNumberFormat="1" applyFill="1" applyBorder="1"/>
    <xf numFmtId="0" fontId="0" fillId="0" borderId="8" xfId="0" applyBorder="1"/>
    <xf numFmtId="0" fontId="3" fillId="0" borderId="8" xfId="0" applyFont="1" applyBorder="1" applyAlignment="1">
      <alignment horizontal="left" wrapText="1" readingOrder="1"/>
    </xf>
    <xf numFmtId="0" fontId="3" fillId="13" borderId="8" xfId="0" quotePrefix="1" applyFont="1" applyFill="1" applyBorder="1" applyAlignment="1">
      <alignment horizontal="center" wrapText="1" readingOrder="1"/>
    </xf>
    <xf numFmtId="0" fontId="3" fillId="13" borderId="8" xfId="0" applyFont="1" applyFill="1" applyBorder="1" applyAlignment="1">
      <alignment horizontal="center" wrapText="1" readingOrder="1"/>
    </xf>
    <xf numFmtId="49" fontId="0" fillId="0" borderId="8" xfId="0" applyNumberFormat="1" applyBorder="1"/>
    <xf numFmtId="14" fontId="3" fillId="0" borderId="8" xfId="0" applyNumberFormat="1" applyFont="1" applyBorder="1" applyAlignment="1">
      <alignment horizontal="right" wrapText="1"/>
    </xf>
    <xf numFmtId="0" fontId="3" fillId="13" borderId="8" xfId="0" applyFont="1" applyFill="1" applyBorder="1" applyAlignment="1">
      <alignment horizontal="center" wrapText="1"/>
    </xf>
    <xf numFmtId="0" fontId="0" fillId="4" borderId="0" xfId="0" applyFill="1" applyAlignment="1">
      <alignment horizontal="center"/>
    </xf>
    <xf numFmtId="0" fontId="0" fillId="0" borderId="7" xfId="0" applyBorder="1" applyAlignment="1">
      <alignment horizontal="center"/>
    </xf>
    <xf numFmtId="0" fontId="0" fillId="16" borderId="9" xfId="0" applyFill="1" applyBorder="1" applyAlignment="1">
      <alignment horizontal="center"/>
    </xf>
    <xf numFmtId="0" fontId="0" fillId="16" borderId="10" xfId="0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1" borderId="0" xfId="0" applyFill="1"/>
    <xf numFmtId="0" fontId="0" fillId="17" borderId="0" xfId="0" applyFill="1" applyAlignment="1">
      <alignment horizontal="center"/>
    </xf>
    <xf numFmtId="0" fontId="0" fillId="17" borderId="0" xfId="0" applyFill="1"/>
    <xf numFmtId="0" fontId="0" fillId="17" borderId="12" xfId="0" applyFill="1" applyBorder="1" applyAlignment="1">
      <alignment horizontal="center"/>
    </xf>
    <xf numFmtId="0" fontId="8" fillId="17" borderId="0" xfId="1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14E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x>
            <c:v>Temperature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Data'!$P$8:$P$12</c:f>
              <c:numCache>
                <c:formatCode>General</c:formatCode>
                <c:ptCount val="5"/>
                <c:pt idx="0">
                  <c:v>5.81</c:v>
                </c:pt>
                <c:pt idx="1">
                  <c:v>4.8099999999999996</c:v>
                </c:pt>
                <c:pt idx="2">
                  <c:v>2.0299999999999998</c:v>
                </c:pt>
                <c:pt idx="3">
                  <c:v>3.32</c:v>
                </c:pt>
                <c:pt idx="4">
                  <c:v>0.72</c:v>
                </c:pt>
              </c:numCache>
            </c:numRef>
          </c:yVal>
          <c:smooth val="1"/>
        </c:ser>
        <c:ser>
          <c:idx val="1"/>
          <c:order val="1"/>
          <c:tx>
            <c:v>Specific Conductivity mS/cm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Data'!$Q$8:$Q$12</c:f>
              <c:numCache>
                <c:formatCode>General</c:formatCode>
                <c:ptCount val="5"/>
                <c:pt idx="0">
                  <c:v>1.7969999999999999</c:v>
                </c:pt>
                <c:pt idx="1">
                  <c:v>2.1680000000000001</c:v>
                </c:pt>
                <c:pt idx="2">
                  <c:v>0.75</c:v>
                </c:pt>
                <c:pt idx="3">
                  <c:v>0.38100000000000001</c:v>
                </c:pt>
                <c:pt idx="4">
                  <c:v>0.19400000000000001</c:v>
                </c:pt>
              </c:numCache>
            </c:numRef>
          </c:yVal>
          <c:smooth val="1"/>
        </c:ser>
        <c:ser>
          <c:idx val="3"/>
          <c:order val="3"/>
          <c:tx>
            <c:v>DO mg/L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Data'!$S$8:$S$12</c:f>
              <c:numCache>
                <c:formatCode>General</c:formatCode>
                <c:ptCount val="5"/>
                <c:pt idx="0">
                  <c:v>12.6</c:v>
                </c:pt>
                <c:pt idx="1">
                  <c:v>10.19</c:v>
                </c:pt>
                <c:pt idx="2">
                  <c:v>14.23</c:v>
                </c:pt>
                <c:pt idx="3">
                  <c:v>13.66</c:v>
                </c:pt>
                <c:pt idx="4">
                  <c:v>14.74</c:v>
                </c:pt>
              </c:numCache>
            </c:numRef>
          </c:yVal>
          <c:smooth val="1"/>
        </c:ser>
        <c:ser>
          <c:idx val="4"/>
          <c:order val="4"/>
          <c:tx>
            <c:v>pH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Data'!$U$8:$U$12</c:f>
              <c:numCache>
                <c:formatCode>General</c:formatCode>
                <c:ptCount val="5"/>
                <c:pt idx="0">
                  <c:v>7.04</c:v>
                </c:pt>
                <c:pt idx="1">
                  <c:v>6.85</c:v>
                </c:pt>
                <c:pt idx="2">
                  <c:v>7.13</c:v>
                </c:pt>
                <c:pt idx="3">
                  <c:v>6.85</c:v>
                </c:pt>
                <c:pt idx="4">
                  <c:v>6.54</c:v>
                </c:pt>
              </c:numCache>
            </c:numRef>
          </c:yVal>
          <c:smooth val="1"/>
        </c:ser>
        <c:dLbls/>
        <c:axId val="77924992"/>
        <c:axId val="77943552"/>
      </c:scatterChart>
      <c:scatterChart>
        <c:scatterStyle val="smoothMarker"/>
        <c:ser>
          <c:idx val="2"/>
          <c:order val="2"/>
          <c:tx>
            <c:v>DO%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Data'!$R$8:$R$12</c:f>
              <c:numCache>
                <c:formatCode>General</c:formatCode>
                <c:ptCount val="5"/>
                <c:pt idx="0">
                  <c:v>101.3</c:v>
                </c:pt>
                <c:pt idx="1">
                  <c:v>80</c:v>
                </c:pt>
                <c:pt idx="2">
                  <c:v>103.2</c:v>
                </c:pt>
                <c:pt idx="3">
                  <c:v>102.5</c:v>
                </c:pt>
                <c:pt idx="4">
                  <c:v>103</c:v>
                </c:pt>
              </c:numCache>
            </c:numRef>
          </c:yVal>
          <c:smooth val="1"/>
        </c:ser>
        <c:dLbls/>
        <c:axId val="77955456"/>
        <c:axId val="77945472"/>
      </c:scatterChart>
      <c:valAx>
        <c:axId val="77924992"/>
        <c:scaling>
          <c:orientation val="minMax"/>
          <c:max val="5"/>
          <c:min val="1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43552"/>
        <c:crosses val="autoZero"/>
        <c:crossBetween val="midCat"/>
        <c:majorUnit val="1"/>
      </c:valAx>
      <c:valAx>
        <c:axId val="7794355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layout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24992"/>
        <c:crosses val="autoZero"/>
        <c:crossBetween val="midCat"/>
      </c:valAx>
      <c:valAx>
        <c:axId val="77945472"/>
        <c:scaling>
          <c:orientation val="minMax"/>
        </c:scaling>
        <c:axPos val="r"/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55456"/>
        <c:crosses val="max"/>
        <c:crossBetween val="midCat"/>
      </c:valAx>
      <c:valAx>
        <c:axId val="77955456"/>
        <c:scaling>
          <c:orientation val="minMax"/>
          <c:max val="5"/>
          <c:min val="1"/>
        </c:scaling>
        <c:axPos val="b"/>
        <c:numFmt formatCode="@" sourceLinked="0"/>
        <c:maj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4547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Chlorophyll</a:t>
            </a:r>
            <a:r>
              <a:rPr lang="en-US" baseline="0"/>
              <a:t> Analysis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2014'!$D$14:$D$17</c:f>
              <c:numCache>
                <c:formatCode>General</c:formatCode>
                <c:ptCount val="4"/>
                <c:pt idx="0">
                  <c:v>10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2014'!$E$14:$E$17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2014'!$F$14:$F$17</c:f>
              <c:numCache>
                <c:formatCode>General</c:formatCode>
                <c:ptCount val="4"/>
                <c:pt idx="0">
                  <c:v>11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</c:numCache>
            </c:numRef>
          </c:val>
          <c:smooth val="1"/>
        </c:ser>
        <c:dLbls/>
        <c:marker val="1"/>
        <c:axId val="84891136"/>
        <c:axId val="84893056"/>
      </c:lineChart>
      <c:lineChart>
        <c:grouping val="standard"/>
        <c:ser>
          <c:idx val="3"/>
          <c:order val="3"/>
          <c:tx>
            <c:v>NO3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'chla 2014'!$B$22:$B$25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smooth val="1"/>
        </c:ser>
        <c:dLbls/>
        <c:marker val="1"/>
        <c:axId val="84904960"/>
        <c:axId val="84903424"/>
      </c:lineChart>
      <c:catAx>
        <c:axId val="8489113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93056"/>
        <c:crosses val="autoZero"/>
        <c:auto val="1"/>
        <c:lblAlgn val="ctr"/>
        <c:lblOffset val="100"/>
      </c:catAx>
      <c:valAx>
        <c:axId val="84893056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Analytes</a:t>
                </a:r>
                <a:r>
                  <a:rPr lang="en-US" b="1" baseline="0"/>
                  <a:t> in  (µg/L)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91136"/>
        <c:crosses val="autoZero"/>
        <c:crossBetween val="between"/>
      </c:valAx>
      <c:valAx>
        <c:axId val="84903424"/>
        <c:scaling>
          <c:orientation val="minMax"/>
        </c:scaling>
        <c:axPos val="r"/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04960"/>
        <c:crosses val="max"/>
        <c:crossBetween val="between"/>
      </c:valAx>
      <c:catAx>
        <c:axId val="84904960"/>
        <c:scaling>
          <c:orientation val="minMax"/>
        </c:scaling>
        <c:delete val="1"/>
        <c:axPos val="b"/>
        <c:tickLblPos val="none"/>
        <c:crossAx val="84903424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1"/>
        </c:ser>
        <c:dLbls/>
        <c:marker val="1"/>
        <c:axId val="85052416"/>
        <c:axId val="85051264"/>
      </c:lineChart>
      <c:lineChart>
        <c:grouping val="standard"/>
        <c:ser>
          <c:idx val="3"/>
          <c:order val="3"/>
          <c:tx>
            <c:strRef>
              <c:f>'2003'!$C$32</c:f>
              <c:strCache>
                <c:ptCount val="1"/>
                <c:pt idx="0">
                  <c:v>2003 Chlorophyll (µg/L)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'2003'!$C$36:$C$40</c:f>
              <c:numCache>
                <c:formatCode>General</c:formatCode>
                <c:ptCount val="5"/>
                <c:pt idx="0" formatCode="0.0">
                  <c:v>53.040157068062847</c:v>
                </c:pt>
                <c:pt idx="1">
                  <c:v>0</c:v>
                </c:pt>
                <c:pt idx="2">
                  <c:v>0</c:v>
                </c:pt>
                <c:pt idx="3" formatCode="0.0">
                  <c:v>7.8425820000000046</c:v>
                </c:pt>
                <c:pt idx="4" formatCode="0.0">
                  <c:v>0</c:v>
                </c:pt>
              </c:numCache>
            </c:numRef>
          </c:val>
        </c:ser>
        <c:ser>
          <c:idx val="4"/>
          <c:order val="4"/>
          <c:tx>
            <c:strRef>
              <c:f>'2003'!$E$32</c:f>
              <c:strCache>
                <c:ptCount val="1"/>
                <c:pt idx="0">
                  <c:v>2003 Phaeophytin (µg/L)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'2003'!$E$36:$E$40</c:f>
              <c:numCache>
                <c:formatCode>General</c:formatCode>
                <c:ptCount val="5"/>
                <c:pt idx="0" formatCode="0.0">
                  <c:v>20.138465968586377</c:v>
                </c:pt>
                <c:pt idx="1">
                  <c:v>0</c:v>
                </c:pt>
                <c:pt idx="2">
                  <c:v>0</c:v>
                </c:pt>
                <c:pt idx="3" formatCode="0.0">
                  <c:v>8.4472145999999899</c:v>
                </c:pt>
                <c:pt idx="4" formatCode="0.0">
                  <c:v>0</c:v>
                </c:pt>
              </c:numCache>
            </c:numRef>
          </c:val>
        </c:ser>
        <c:ser>
          <c:idx val="5"/>
          <c:order val="5"/>
          <c:tx>
            <c:strRef>
              <c:f>'2003'!$G$32</c:f>
              <c:strCache>
                <c:ptCount val="1"/>
                <c:pt idx="0">
                  <c:v>2003 Total Chl a (µg/L)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'2003'!$G$36:$G$40</c:f>
              <c:numCache>
                <c:formatCode>General</c:formatCode>
                <c:ptCount val="5"/>
                <c:pt idx="0" formatCode="0.0">
                  <c:v>73.178623036649199</c:v>
                </c:pt>
                <c:pt idx="1">
                  <c:v>0</c:v>
                </c:pt>
                <c:pt idx="2">
                  <c:v>0</c:v>
                </c:pt>
                <c:pt idx="3" formatCode="0.0">
                  <c:v>16.289796599999995</c:v>
                </c:pt>
                <c:pt idx="4" formatCode="0.0">
                  <c:v>0</c:v>
                </c:pt>
              </c:numCache>
            </c:numRef>
          </c:val>
        </c:ser>
        <c:dLbls/>
        <c:marker val="1"/>
        <c:axId val="84951424"/>
        <c:axId val="84941440"/>
      </c:lineChart>
      <c:catAx>
        <c:axId val="8505241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51264"/>
        <c:crosses val="autoZero"/>
        <c:auto val="1"/>
        <c:lblAlgn val="ctr"/>
        <c:lblOffset val="100"/>
      </c:catAx>
      <c:valAx>
        <c:axId val="85051264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52416"/>
        <c:crosses val="autoZero"/>
        <c:crossBetween val="between"/>
        <c:minorUnit val="10"/>
      </c:valAx>
      <c:valAx>
        <c:axId val="84941440"/>
        <c:scaling>
          <c:orientation val="minMax"/>
          <c:max val="120"/>
        </c:scaling>
        <c:axPos val="r"/>
        <c:numFmt formatCode="0.0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951424"/>
        <c:crosses val="max"/>
        <c:crossBetween val="between"/>
      </c:valAx>
      <c:catAx>
        <c:axId val="84951424"/>
        <c:scaling>
          <c:orientation val="minMax"/>
        </c:scaling>
        <c:delete val="1"/>
        <c:axPos val="b"/>
        <c:tickLblPos val="none"/>
        <c:crossAx val="84941440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1"/>
        </c:ser>
        <c:dLbls/>
        <c:marker val="1"/>
        <c:axId val="85094784"/>
        <c:axId val="85096704"/>
      </c:lineChart>
      <c:lineChart>
        <c:grouping val="standard"/>
        <c:ser>
          <c:idx val="3"/>
          <c:order val="3"/>
          <c:tx>
            <c:strRef>
              <c:f>'2003'!$C$32</c:f>
              <c:strCache>
                <c:ptCount val="1"/>
                <c:pt idx="0">
                  <c:v>2003 Chlorophyll (µg/L)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val>
            <c:numRef>
              <c:f>'2003'!$C$36:$C$40</c:f>
              <c:numCache>
                <c:formatCode>General</c:formatCode>
                <c:ptCount val="5"/>
                <c:pt idx="0" formatCode="0.0">
                  <c:v>53.040157068062847</c:v>
                </c:pt>
                <c:pt idx="1">
                  <c:v>0</c:v>
                </c:pt>
                <c:pt idx="2">
                  <c:v>0</c:v>
                </c:pt>
                <c:pt idx="3" formatCode="0.0">
                  <c:v>7.8425820000000046</c:v>
                </c:pt>
                <c:pt idx="4" formatCode="0.0">
                  <c:v>0</c:v>
                </c:pt>
              </c:numCache>
            </c:numRef>
          </c:val>
        </c:ser>
        <c:ser>
          <c:idx val="4"/>
          <c:order val="4"/>
          <c:tx>
            <c:strRef>
              <c:f>'2003'!$E$32</c:f>
              <c:strCache>
                <c:ptCount val="1"/>
                <c:pt idx="0">
                  <c:v>2003 Phaeophytin (µg/L)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val>
            <c:numRef>
              <c:f>'2003'!$E$36:$E$40</c:f>
              <c:numCache>
                <c:formatCode>General</c:formatCode>
                <c:ptCount val="5"/>
                <c:pt idx="0" formatCode="0.0">
                  <c:v>20.138465968586377</c:v>
                </c:pt>
                <c:pt idx="1">
                  <c:v>0</c:v>
                </c:pt>
                <c:pt idx="2">
                  <c:v>0</c:v>
                </c:pt>
                <c:pt idx="3" formatCode="0.0">
                  <c:v>8.4472145999999899</c:v>
                </c:pt>
                <c:pt idx="4" formatCode="0.0">
                  <c:v>0</c:v>
                </c:pt>
              </c:numCache>
            </c:numRef>
          </c:val>
        </c:ser>
        <c:ser>
          <c:idx val="5"/>
          <c:order val="5"/>
          <c:tx>
            <c:strRef>
              <c:f>'2003'!$G$32</c:f>
              <c:strCache>
                <c:ptCount val="1"/>
                <c:pt idx="0">
                  <c:v>2003 Total Chl a (µg/L)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pPr>
                <a:solidFill>
                  <a:schemeClr val="accent6">
                    <a:lumMod val="40000"/>
                    <a:lumOff val="60000"/>
                  </a:schemeClr>
                </a:solidFill>
                <a:ln w="9525">
                  <a:solidFill>
                    <a:schemeClr val="accent6">
                      <a:lumMod val="50000"/>
                    </a:schemeClr>
                  </a:solidFill>
                </a:ln>
                <a:effectLst/>
              </c:spPr>
            </c:marker>
          </c:dPt>
          <c:val>
            <c:numRef>
              <c:f>'2003'!$G$36:$G$40</c:f>
              <c:numCache>
                <c:formatCode>General</c:formatCode>
                <c:ptCount val="5"/>
                <c:pt idx="0" formatCode="0.0">
                  <c:v>73.178623036649199</c:v>
                </c:pt>
                <c:pt idx="1">
                  <c:v>0</c:v>
                </c:pt>
                <c:pt idx="2">
                  <c:v>0</c:v>
                </c:pt>
                <c:pt idx="3" formatCode="0.0">
                  <c:v>16.289796599999995</c:v>
                </c:pt>
                <c:pt idx="4" formatCode="0.0">
                  <c:v>0</c:v>
                </c:pt>
              </c:numCache>
            </c:numRef>
          </c:val>
        </c:ser>
        <c:dLbls/>
        <c:marker val="1"/>
        <c:axId val="85112704"/>
        <c:axId val="85111168"/>
      </c:lineChart>
      <c:catAx>
        <c:axId val="8509478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96704"/>
        <c:crosses val="autoZero"/>
        <c:auto val="1"/>
        <c:lblAlgn val="ctr"/>
        <c:lblOffset val="100"/>
      </c:catAx>
      <c:valAx>
        <c:axId val="85096704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94784"/>
        <c:crosses val="autoZero"/>
        <c:crossBetween val="between"/>
        <c:minorUnit val="10"/>
      </c:valAx>
      <c:valAx>
        <c:axId val="85111168"/>
        <c:scaling>
          <c:orientation val="minMax"/>
          <c:max val="120"/>
        </c:scaling>
        <c:axPos val="r"/>
        <c:numFmt formatCode="0.0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112704"/>
        <c:crosses val="max"/>
        <c:crossBetween val="between"/>
      </c:valAx>
      <c:catAx>
        <c:axId val="85112704"/>
        <c:scaling>
          <c:orientation val="minMax"/>
        </c:scaling>
        <c:delete val="1"/>
        <c:axPos val="b"/>
        <c:tickLblPos val="none"/>
        <c:crossAx val="85111168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Metals</a:t>
            </a:r>
            <a:r>
              <a:rPr lang="en-US" baseline="0"/>
              <a:t> and NO3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'2003+2014'!$B$2</c:f>
              <c:strCache>
                <c:ptCount val="1"/>
                <c:pt idx="0">
                  <c:v>Pb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'2003+2014'!$B$4:$B$8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0</c:v>
                </c:pt>
                <c:pt idx="2">
                  <c:v>0</c:v>
                </c:pt>
                <c:pt idx="3">
                  <c:v>1.2999999999999999E-2</c:v>
                </c:pt>
                <c:pt idx="4">
                  <c:v>1.4999999999999999E-2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'2003+2014'!$C$2</c:f>
              <c:strCache>
                <c:ptCount val="1"/>
                <c:pt idx="0">
                  <c:v>Cd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'2003+2014'!$C$4:$C$8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'2003+2014'!$D$2</c:f>
              <c:strCache>
                <c:ptCount val="1"/>
                <c:pt idx="0">
                  <c:v>Cu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'2003+2014'!$D$4:$D$8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8.9999999999999993E-3</c:v>
                </c:pt>
                <c:pt idx="2">
                  <c:v>8.0000000000000002E-3</c:v>
                </c:pt>
                <c:pt idx="3">
                  <c:v>0.01</c:v>
                </c:pt>
                <c:pt idx="4">
                  <c:v>8.9999999999999993E-3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'2003+2014'!$E$2</c:f>
              <c:strCache>
                <c:ptCount val="1"/>
                <c:pt idx="0">
                  <c:v>Cr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'2003+2014'!$E$4:$E$8</c:f>
              <c:numCache>
                <c:formatCode>General</c:formatCode>
                <c:ptCount val="5"/>
                <c:pt idx="0">
                  <c:v>3.0000000000000001E-3</c:v>
                </c:pt>
                <c:pt idx="1">
                  <c:v>3.0000000000000001E-3</c:v>
                </c:pt>
                <c:pt idx="2">
                  <c:v>4.0000000000000001E-3</c:v>
                </c:pt>
                <c:pt idx="3">
                  <c:v>2E-3</c:v>
                </c:pt>
                <c:pt idx="4">
                  <c:v>4.0000000000000001E-3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'2003+2014'!$F$2</c:f>
              <c:strCache>
                <c:ptCount val="1"/>
                <c:pt idx="0">
                  <c:v>Zn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'2003+2014'!$F$4:$F$8</c:f>
              <c:numCache>
                <c:formatCode>General</c:formatCode>
                <c:ptCount val="5"/>
                <c:pt idx="0">
                  <c:v>5.3999999999999999E-2</c:v>
                </c:pt>
                <c:pt idx="1">
                  <c:v>7.0000000000000007E-2</c:v>
                </c:pt>
                <c:pt idx="2">
                  <c:v>6.7000000000000004E-2</c:v>
                </c:pt>
                <c:pt idx="3">
                  <c:v>5.5E-2</c:v>
                </c:pt>
                <c:pt idx="4">
                  <c:v>5.8999999999999997E-2</c:v>
                </c:pt>
              </c:numCache>
            </c:numRef>
          </c:val>
          <c:smooth val="1"/>
        </c:ser>
        <c:dLbls/>
        <c:marker val="1"/>
        <c:axId val="85202816"/>
        <c:axId val="85204352"/>
      </c:lineChart>
      <c:lineChart>
        <c:grouping val="standard"/>
        <c:ser>
          <c:idx val="5"/>
          <c:order val="5"/>
          <c:tx>
            <c:strRef>
              <c:f>'2003+2014'!$G$2</c:f>
              <c:strCache>
                <c:ptCount val="1"/>
                <c:pt idx="0">
                  <c:v>NO3-N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'2003+2014'!$G$4:$G$8</c:f>
              <c:numCache>
                <c:formatCode>General</c:formatCode>
                <c:ptCount val="5"/>
                <c:pt idx="0">
                  <c:v>0.55000000000000004</c:v>
                </c:pt>
                <c:pt idx="1">
                  <c:v>1.3049999999999999</c:v>
                </c:pt>
                <c:pt idx="2">
                  <c:v>2.34</c:v>
                </c:pt>
                <c:pt idx="3">
                  <c:v>3.4</c:v>
                </c:pt>
                <c:pt idx="4">
                  <c:v>3.395</c:v>
                </c:pt>
              </c:numCache>
            </c:numRef>
          </c:val>
          <c:smooth val="1"/>
        </c:ser>
        <c:dLbls/>
        <c:marker val="1"/>
        <c:axId val="85219968"/>
        <c:axId val="85218432"/>
      </c:lineChart>
      <c:catAx>
        <c:axId val="85202816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04352"/>
        <c:crosses val="autoZero"/>
        <c:auto val="1"/>
        <c:lblAlgn val="ctr"/>
        <c:lblOffset val="100"/>
      </c:catAx>
      <c:valAx>
        <c:axId val="8520435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02816"/>
        <c:crosses val="autoZero"/>
        <c:crossBetween val="between"/>
      </c:valAx>
      <c:valAx>
        <c:axId val="85218432"/>
        <c:scaling>
          <c:orientation val="minMax"/>
        </c:scaling>
        <c:axPos val="r"/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19968"/>
        <c:crosses val="max"/>
        <c:crossBetween val="between"/>
      </c:valAx>
      <c:catAx>
        <c:axId val="85219968"/>
        <c:scaling>
          <c:orientation val="minMax"/>
        </c:scaling>
        <c:delete val="1"/>
        <c:axPos val="b"/>
        <c:numFmt formatCode="General" sourceLinked="1"/>
        <c:tickLblPos val="none"/>
        <c:crossAx val="85218432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Metals</a:t>
            </a:r>
            <a:r>
              <a:rPr lang="en-US" baseline="0"/>
              <a:t> </a:t>
            </a:r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'2003+2014'!$B$2</c:f>
              <c:strCache>
                <c:ptCount val="1"/>
                <c:pt idx="0">
                  <c:v>Pb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'2003+2014'!$B$4:$B$8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0</c:v>
                </c:pt>
                <c:pt idx="2">
                  <c:v>0</c:v>
                </c:pt>
                <c:pt idx="3">
                  <c:v>1.2999999999999999E-2</c:v>
                </c:pt>
                <c:pt idx="4">
                  <c:v>1.4999999999999999E-2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'2003+2014'!$C$2</c:f>
              <c:strCache>
                <c:ptCount val="1"/>
                <c:pt idx="0">
                  <c:v>Cd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'2003+2014'!$C$4:$C$8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'2003+2014'!$D$2</c:f>
              <c:strCache>
                <c:ptCount val="1"/>
                <c:pt idx="0">
                  <c:v>Cu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'2003+2014'!$D$4:$D$8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8.9999999999999993E-3</c:v>
                </c:pt>
                <c:pt idx="2">
                  <c:v>8.0000000000000002E-3</c:v>
                </c:pt>
                <c:pt idx="3">
                  <c:v>0.01</c:v>
                </c:pt>
                <c:pt idx="4">
                  <c:v>8.9999999999999993E-3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'2003+2014'!$E$2</c:f>
              <c:strCache>
                <c:ptCount val="1"/>
                <c:pt idx="0">
                  <c:v>Cr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'2003+2014'!$E$4:$E$8</c:f>
              <c:numCache>
                <c:formatCode>General</c:formatCode>
                <c:ptCount val="5"/>
                <c:pt idx="0">
                  <c:v>3.0000000000000001E-3</c:v>
                </c:pt>
                <c:pt idx="1">
                  <c:v>3.0000000000000001E-3</c:v>
                </c:pt>
                <c:pt idx="2">
                  <c:v>4.0000000000000001E-3</c:v>
                </c:pt>
                <c:pt idx="3">
                  <c:v>2E-3</c:v>
                </c:pt>
                <c:pt idx="4">
                  <c:v>4.0000000000000001E-3</c:v>
                </c:pt>
              </c:numCache>
            </c:numRef>
          </c:val>
          <c:smooth val="1"/>
        </c:ser>
        <c:dLbls/>
        <c:marker val="1"/>
        <c:axId val="85265408"/>
        <c:axId val="85275776"/>
      </c:lineChart>
      <c:lineChart>
        <c:grouping val="standard"/>
        <c:ser>
          <c:idx val="4"/>
          <c:order val="4"/>
          <c:tx>
            <c:strRef>
              <c:f>'2003+2014'!$F$2</c:f>
              <c:strCache>
                <c:ptCount val="1"/>
                <c:pt idx="0">
                  <c:v>Zn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'2003+2014'!$F$4:$F$8</c:f>
              <c:numCache>
                <c:formatCode>General</c:formatCode>
                <c:ptCount val="5"/>
                <c:pt idx="0">
                  <c:v>5.3999999999999999E-2</c:v>
                </c:pt>
                <c:pt idx="1">
                  <c:v>7.0000000000000007E-2</c:v>
                </c:pt>
                <c:pt idx="2">
                  <c:v>6.7000000000000004E-2</c:v>
                </c:pt>
                <c:pt idx="3">
                  <c:v>5.5E-2</c:v>
                </c:pt>
                <c:pt idx="4">
                  <c:v>5.8999999999999997E-2</c:v>
                </c:pt>
              </c:numCache>
            </c:numRef>
          </c:val>
          <c:smooth val="1"/>
        </c:ser>
        <c:dLbls/>
        <c:marker val="1"/>
        <c:axId val="85312640"/>
        <c:axId val="85277696"/>
      </c:lineChart>
      <c:scatterChart>
        <c:scatterStyle val="lineMarker"/>
        <c:ser>
          <c:idx val="5"/>
          <c:order val="5"/>
          <c:tx>
            <c:v>Pb October '03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'2003+2014'!$C$31:$C$34</c:f>
              <c:numCache>
                <c:formatCode>General</c:formatCode>
                <c:ptCount val="4"/>
                <c:pt idx="0" formatCode="0">
                  <c:v>1</c:v>
                </c:pt>
                <c:pt idx="2" formatCode="0">
                  <c:v>0</c:v>
                </c:pt>
                <c:pt idx="3" formatCode="0">
                  <c:v>1</c:v>
                </c:pt>
              </c:numCache>
            </c:numRef>
          </c:yVal>
        </c:ser>
        <c:ser>
          <c:idx val="6"/>
          <c:order val="6"/>
          <c:tx>
            <c:v>Cd October '03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yVal>
            <c:numRef>
              <c:f>'2003+2014'!$D$31:$D$34</c:f>
              <c:numCache>
                <c:formatCode>General</c:formatCode>
                <c:ptCount val="4"/>
                <c:pt idx="0" formatCode="0">
                  <c:v>0</c:v>
                </c:pt>
                <c:pt idx="2" formatCode="0.0">
                  <c:v>0.5</c:v>
                </c:pt>
                <c:pt idx="3" formatCode="0">
                  <c:v>0</c:v>
                </c:pt>
              </c:numCache>
            </c:numRef>
          </c:yVal>
        </c:ser>
        <c:ser>
          <c:idx val="7"/>
          <c:order val="7"/>
          <c:tx>
            <c:v>Cu October '03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yVal>
            <c:numRef>
              <c:f>'2003+2014'!$E$31:$E$34</c:f>
              <c:numCache>
                <c:formatCode>General</c:formatCode>
                <c:ptCount val="4"/>
                <c:pt idx="0" formatCode="0">
                  <c:v>1</c:v>
                </c:pt>
                <c:pt idx="2" formatCode="0">
                  <c:v>2</c:v>
                </c:pt>
                <c:pt idx="3" formatCode="0">
                  <c:v>5</c:v>
                </c:pt>
              </c:numCache>
            </c:numRef>
          </c:yVal>
        </c:ser>
        <c:ser>
          <c:idx val="8"/>
          <c:order val="8"/>
          <c:tx>
            <c:v>Cr October '03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yVal>
            <c:numRef>
              <c:f>'2003+2014'!$F$31:$F$34</c:f>
              <c:numCache>
                <c:formatCode>General</c:formatCode>
                <c:ptCount val="4"/>
                <c:pt idx="0" formatCode="0">
                  <c:v>0</c:v>
                </c:pt>
                <c:pt idx="2" formatCode="0">
                  <c:v>0</c:v>
                </c:pt>
                <c:pt idx="3" formatCode="0">
                  <c:v>0</c:v>
                </c:pt>
              </c:numCache>
            </c:numRef>
          </c:yVal>
        </c:ser>
        <c:ser>
          <c:idx val="9"/>
          <c:order val="9"/>
          <c:tx>
            <c:v>Zn October '03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yVal>
            <c:numRef>
              <c:f>'2003+2014'!$G$31:$G$34</c:f>
              <c:numCache>
                <c:formatCode>General</c:formatCode>
                <c:ptCount val="4"/>
                <c:pt idx="0" formatCode="0">
                  <c:v>6</c:v>
                </c:pt>
                <c:pt idx="2" formatCode="0">
                  <c:v>10</c:v>
                </c:pt>
                <c:pt idx="3" formatCode="0">
                  <c:v>9</c:v>
                </c:pt>
              </c:numCache>
            </c:numRef>
          </c:yVal>
        </c:ser>
        <c:dLbls/>
        <c:axId val="85312640"/>
        <c:axId val="85277696"/>
      </c:scatterChart>
      <c:catAx>
        <c:axId val="85265408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</a:t>
                </a:r>
                <a:r>
                  <a:rPr lang="en-US" b="1" baseline="0"/>
                  <a:t> Sites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75776"/>
        <c:crosses val="autoZero"/>
        <c:auto val="1"/>
        <c:lblAlgn val="ctr"/>
        <c:lblOffset val="100"/>
      </c:catAx>
      <c:valAx>
        <c:axId val="85275776"/>
        <c:scaling>
          <c:orientation val="minMax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Metal</a:t>
                </a:r>
                <a:r>
                  <a:rPr lang="en-US" b="1" baseline="0"/>
                  <a:t>s ppm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5408"/>
        <c:crosses val="autoZero"/>
        <c:crossBetween val="between"/>
      </c:valAx>
      <c:valAx>
        <c:axId val="85277696"/>
        <c:scaling>
          <c:orientation val="minMax"/>
        </c:scaling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Zn ppm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12640"/>
        <c:crosses val="max"/>
        <c:crossBetween val="between"/>
      </c:valAx>
      <c:catAx>
        <c:axId val="85312640"/>
        <c:scaling>
          <c:orientation val="minMax"/>
        </c:scaling>
        <c:delete val="1"/>
        <c:axPos val="b"/>
        <c:numFmt formatCode="General" sourceLinked="1"/>
        <c:tickLblPos val="none"/>
        <c:crossAx val="85277696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Metals</a:t>
            </a:r>
            <a:r>
              <a:rPr lang="en-US" baseline="0"/>
              <a:t> and NO3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'2003+2014'!$B$2</c:f>
              <c:strCache>
                <c:ptCount val="1"/>
                <c:pt idx="0">
                  <c:v>Pb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stdErr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'2003+2014'!$B$4:$B$8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0</c:v>
                </c:pt>
                <c:pt idx="2">
                  <c:v>0</c:v>
                </c:pt>
                <c:pt idx="3">
                  <c:v>1.2999999999999999E-2</c:v>
                </c:pt>
                <c:pt idx="4">
                  <c:v>1.4999999999999999E-2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'2003+2014'!$C$2</c:f>
              <c:strCache>
                <c:ptCount val="1"/>
                <c:pt idx="0">
                  <c:v>Cd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stdErr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'2003+2014'!$C$4:$C$8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'2003+2014'!$D$2</c:f>
              <c:strCache>
                <c:ptCount val="1"/>
                <c:pt idx="0">
                  <c:v>Cu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tar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stdErr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'2003+2014'!$D$4:$D$8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8.9999999999999993E-3</c:v>
                </c:pt>
                <c:pt idx="2">
                  <c:v>8.0000000000000002E-3</c:v>
                </c:pt>
                <c:pt idx="3">
                  <c:v>0.01</c:v>
                </c:pt>
                <c:pt idx="4">
                  <c:v>8.9999999999999993E-3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'2003+2014'!$E$2</c:f>
              <c:strCache>
                <c:ptCount val="1"/>
                <c:pt idx="0">
                  <c:v>Cr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stdErr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'2003+2014'!$E$4:$E$8</c:f>
              <c:numCache>
                <c:formatCode>General</c:formatCode>
                <c:ptCount val="5"/>
                <c:pt idx="0">
                  <c:v>3.0000000000000001E-3</c:v>
                </c:pt>
                <c:pt idx="1">
                  <c:v>3.0000000000000001E-3</c:v>
                </c:pt>
                <c:pt idx="2">
                  <c:v>4.0000000000000001E-3</c:v>
                </c:pt>
                <c:pt idx="3">
                  <c:v>2E-3</c:v>
                </c:pt>
                <c:pt idx="4">
                  <c:v>4.0000000000000001E-3</c:v>
                </c:pt>
              </c:numCache>
            </c:numRef>
          </c:val>
          <c:smooth val="1"/>
        </c:ser>
        <c:dLbls/>
        <c:marker val="1"/>
        <c:axId val="86484096"/>
        <c:axId val="86485632"/>
      </c:lineChart>
      <c:lineChart>
        <c:grouping val="standard"/>
        <c:ser>
          <c:idx val="4"/>
          <c:order val="4"/>
          <c:tx>
            <c:strRef>
              <c:f>'2003+2014'!$F$2</c:f>
              <c:strCache>
                <c:ptCount val="1"/>
                <c:pt idx="0">
                  <c:v>Zn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stdErr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'2003+2014'!$F$4:$F$8</c:f>
              <c:numCache>
                <c:formatCode>General</c:formatCode>
                <c:ptCount val="5"/>
                <c:pt idx="0">
                  <c:v>5.3999999999999999E-2</c:v>
                </c:pt>
                <c:pt idx="1">
                  <c:v>7.0000000000000007E-2</c:v>
                </c:pt>
                <c:pt idx="2">
                  <c:v>6.7000000000000004E-2</c:v>
                </c:pt>
                <c:pt idx="3">
                  <c:v>5.5E-2</c:v>
                </c:pt>
                <c:pt idx="4">
                  <c:v>5.8999999999999997E-2</c:v>
                </c:pt>
              </c:numCache>
            </c:numRef>
          </c:val>
          <c:smooth val="1"/>
        </c:ser>
        <c:dLbls/>
        <c:marker val="1"/>
        <c:axId val="86497152"/>
        <c:axId val="86495616"/>
      </c:lineChart>
      <c:catAx>
        <c:axId val="86484096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85632"/>
        <c:crosses val="autoZero"/>
        <c:auto val="1"/>
        <c:lblAlgn val="ctr"/>
        <c:lblOffset val="100"/>
      </c:catAx>
      <c:valAx>
        <c:axId val="86485632"/>
        <c:scaling>
          <c:orientation val="minMax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84096"/>
        <c:crosses val="autoZero"/>
        <c:crossBetween val="between"/>
      </c:valAx>
      <c:valAx>
        <c:axId val="86495616"/>
        <c:scaling>
          <c:orientation val="minMax"/>
          <c:min val="0"/>
        </c:scaling>
        <c:axPos val="r"/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97152"/>
        <c:crosses val="max"/>
        <c:crossBetween val="between"/>
      </c:valAx>
      <c:catAx>
        <c:axId val="86497152"/>
        <c:scaling>
          <c:orientation val="minMax"/>
        </c:scaling>
        <c:delete val="1"/>
        <c:axPos val="b"/>
        <c:numFmt formatCode="General" sourceLinked="1"/>
        <c:tickLblPos val="none"/>
        <c:crossAx val="86495616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Metals</a:t>
            </a:r>
            <a:r>
              <a:rPr lang="en-US" baseline="0"/>
              <a:t> and NO3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'2003+2014'!$B$2</c:f>
              <c:strCache>
                <c:ptCount val="1"/>
                <c:pt idx="0">
                  <c:v>Pb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'2003+2014'!$B$4:$B$8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0</c:v>
                </c:pt>
                <c:pt idx="2">
                  <c:v>0</c:v>
                </c:pt>
                <c:pt idx="3">
                  <c:v>1.2999999999999999E-2</c:v>
                </c:pt>
                <c:pt idx="4">
                  <c:v>1.4999999999999999E-2</c:v>
                </c:pt>
              </c:numCache>
            </c:numRef>
          </c:val>
        </c:ser>
        <c:ser>
          <c:idx val="1"/>
          <c:order val="1"/>
          <c:tx>
            <c:strRef>
              <c:f>'2003+2014'!$C$2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'2003+2014'!$C$4:$C$8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'2003+2014'!$D$2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'2003+2014'!$D$4:$D$8</c:f>
              <c:numCache>
                <c:formatCode>General</c:formatCode>
                <c:ptCount val="5"/>
                <c:pt idx="0">
                  <c:v>8.9999999999999993E-3</c:v>
                </c:pt>
                <c:pt idx="1">
                  <c:v>8.9999999999999993E-3</c:v>
                </c:pt>
                <c:pt idx="2">
                  <c:v>8.0000000000000002E-3</c:v>
                </c:pt>
                <c:pt idx="3">
                  <c:v>0.01</c:v>
                </c:pt>
                <c:pt idx="4">
                  <c:v>8.9999999999999993E-3</c:v>
                </c:pt>
              </c:numCache>
            </c:numRef>
          </c:val>
        </c:ser>
        <c:ser>
          <c:idx val="3"/>
          <c:order val="3"/>
          <c:tx>
            <c:strRef>
              <c:f>'2003+2014'!$E$2</c:f>
              <c:strCache>
                <c:ptCount val="1"/>
                <c:pt idx="0">
                  <c:v>Cr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'2003+2014'!$E$4:$E$8</c:f>
              <c:numCache>
                <c:formatCode>General</c:formatCode>
                <c:ptCount val="5"/>
                <c:pt idx="0">
                  <c:v>3.0000000000000001E-3</c:v>
                </c:pt>
                <c:pt idx="1">
                  <c:v>3.0000000000000001E-3</c:v>
                </c:pt>
                <c:pt idx="2">
                  <c:v>4.0000000000000001E-3</c:v>
                </c:pt>
                <c:pt idx="3">
                  <c:v>2E-3</c:v>
                </c:pt>
                <c:pt idx="4">
                  <c:v>4.0000000000000001E-3</c:v>
                </c:pt>
              </c:numCache>
            </c:numRef>
          </c:val>
        </c:ser>
        <c:ser>
          <c:idx val="4"/>
          <c:order val="4"/>
          <c:tx>
            <c:strRef>
              <c:f>'2003+2014'!$F$2</c:f>
              <c:strCache>
                <c:ptCount val="1"/>
                <c:pt idx="0">
                  <c:v>Zn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'2003+2014'!$A$4:$A$9</c:f>
              <c:strCache>
                <c:ptCount val="5"/>
                <c:pt idx="0">
                  <c:v>SSTPD</c:v>
                </c:pt>
                <c:pt idx="1">
                  <c:v>HSCHL</c:v>
                </c:pt>
                <c:pt idx="2">
                  <c:v>LAPTS</c:v>
                </c:pt>
                <c:pt idx="3">
                  <c:v>CPND</c:v>
                </c:pt>
                <c:pt idx="4">
                  <c:v>LOT12</c:v>
                </c:pt>
              </c:strCache>
            </c:strRef>
          </c:cat>
          <c:val>
            <c:numRef>
              <c:f>'2003+2014'!$F$4:$F$8</c:f>
              <c:numCache>
                <c:formatCode>General</c:formatCode>
                <c:ptCount val="5"/>
                <c:pt idx="0">
                  <c:v>5.3999999999999999E-2</c:v>
                </c:pt>
                <c:pt idx="1">
                  <c:v>7.0000000000000007E-2</c:v>
                </c:pt>
                <c:pt idx="2">
                  <c:v>6.7000000000000004E-2</c:v>
                </c:pt>
                <c:pt idx="3">
                  <c:v>5.5E-2</c:v>
                </c:pt>
                <c:pt idx="4">
                  <c:v>5.8999999999999997E-2</c:v>
                </c:pt>
              </c:numCache>
            </c:numRef>
          </c:val>
        </c:ser>
        <c:dLbls/>
        <c:axId val="86539264"/>
        <c:axId val="86553344"/>
      </c:barChart>
      <c:catAx>
        <c:axId val="8653926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553344"/>
        <c:crosses val="autoZero"/>
        <c:auto val="1"/>
        <c:lblAlgn val="ctr"/>
        <c:lblOffset val="100"/>
      </c:catAx>
      <c:valAx>
        <c:axId val="86553344"/>
        <c:scaling>
          <c:orientation val="minMax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53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1"/>
  <c:chart>
    <c:title>
      <c:tx>
        <c:rich>
          <a:bodyPr/>
          <a:lstStyle/>
          <a:p>
            <a:pPr>
              <a:defRPr/>
            </a:pPr>
            <a:r>
              <a:rPr lang="en-US"/>
              <a:t>YSI</a:t>
            </a:r>
            <a:r>
              <a:rPr lang="en-US" baseline="0"/>
              <a:t> Sonde Data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v>Temperature °C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</c:trendline>
          <c:cat>
            <c:strRef>
              <c:f>'Sonde Data'!$X$8:$X$12</c:f>
              <c:strCache>
                <c:ptCount val="5"/>
                <c:pt idx="0">
                  <c:v>LOT 12</c:v>
                </c:pt>
                <c:pt idx="1">
                  <c:v>CampusPond</c:v>
                </c:pt>
                <c:pt idx="2">
                  <c:v>LincolnApts</c:v>
                </c:pt>
                <c:pt idx="3">
                  <c:v>HighSchool</c:v>
                </c:pt>
                <c:pt idx="4">
                  <c:v>StrongStreet</c:v>
                </c:pt>
              </c:strCache>
            </c:strRef>
          </c:cat>
          <c:val>
            <c:numRef>
              <c:f>'Sonde Data'!$P$8:$P$12</c:f>
              <c:numCache>
                <c:formatCode>General</c:formatCode>
                <c:ptCount val="5"/>
                <c:pt idx="0">
                  <c:v>5.81</c:v>
                </c:pt>
                <c:pt idx="1">
                  <c:v>4.8099999999999996</c:v>
                </c:pt>
                <c:pt idx="2">
                  <c:v>2.0299999999999998</c:v>
                </c:pt>
                <c:pt idx="3">
                  <c:v>3.32</c:v>
                </c:pt>
                <c:pt idx="4">
                  <c:v>0.72</c:v>
                </c:pt>
              </c:numCache>
            </c:numRef>
          </c:val>
          <c:smooth val="1"/>
        </c:ser>
        <c:ser>
          <c:idx val="1"/>
          <c:order val="1"/>
          <c:tx>
            <c:v>Specific Conductivity mS/cm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</c:trendline>
          <c:cat>
            <c:strRef>
              <c:f>'Sonde Data'!$X$8:$X$12</c:f>
              <c:strCache>
                <c:ptCount val="5"/>
                <c:pt idx="0">
                  <c:v>LOT 12</c:v>
                </c:pt>
                <c:pt idx="1">
                  <c:v>CampusPond</c:v>
                </c:pt>
                <c:pt idx="2">
                  <c:v>LincolnApts</c:v>
                </c:pt>
                <c:pt idx="3">
                  <c:v>HighSchool</c:v>
                </c:pt>
                <c:pt idx="4">
                  <c:v>StrongStreet</c:v>
                </c:pt>
              </c:strCache>
            </c:strRef>
          </c:cat>
          <c:val>
            <c:numRef>
              <c:f>'Sonde Data'!$Q$8:$Q$12</c:f>
              <c:numCache>
                <c:formatCode>General</c:formatCode>
                <c:ptCount val="5"/>
                <c:pt idx="0">
                  <c:v>1.7969999999999999</c:v>
                </c:pt>
                <c:pt idx="1">
                  <c:v>2.1680000000000001</c:v>
                </c:pt>
                <c:pt idx="2">
                  <c:v>0.75</c:v>
                </c:pt>
                <c:pt idx="3">
                  <c:v>0.38100000000000001</c:v>
                </c:pt>
                <c:pt idx="4">
                  <c:v>0.19400000000000001</c:v>
                </c:pt>
              </c:numCache>
            </c:numRef>
          </c:val>
        </c:ser>
        <c:ser>
          <c:idx val="3"/>
          <c:order val="3"/>
          <c:tx>
            <c:v>DO Concentration mg/L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</c:trendline>
          <c:cat>
            <c:strRef>
              <c:f>'Sonde Data'!$X$8:$X$12</c:f>
              <c:strCache>
                <c:ptCount val="5"/>
                <c:pt idx="0">
                  <c:v>LOT 12</c:v>
                </c:pt>
                <c:pt idx="1">
                  <c:v>CampusPond</c:v>
                </c:pt>
                <c:pt idx="2">
                  <c:v>LincolnApts</c:v>
                </c:pt>
                <c:pt idx="3">
                  <c:v>HighSchool</c:v>
                </c:pt>
                <c:pt idx="4">
                  <c:v>StrongStreet</c:v>
                </c:pt>
              </c:strCache>
            </c:strRef>
          </c:cat>
          <c:val>
            <c:numRef>
              <c:f>'Sonde Data'!$S$8:$S$12</c:f>
              <c:numCache>
                <c:formatCode>General</c:formatCode>
                <c:ptCount val="5"/>
                <c:pt idx="0">
                  <c:v>12.6</c:v>
                </c:pt>
                <c:pt idx="1">
                  <c:v>10.19</c:v>
                </c:pt>
                <c:pt idx="2">
                  <c:v>14.23</c:v>
                </c:pt>
                <c:pt idx="3">
                  <c:v>13.66</c:v>
                </c:pt>
                <c:pt idx="4">
                  <c:v>14.74</c:v>
                </c:pt>
              </c:numCache>
            </c:numRef>
          </c:val>
          <c:smooth val="1"/>
        </c:ser>
        <c:ser>
          <c:idx val="4"/>
          <c:order val="4"/>
          <c:tx>
            <c:v>pH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</c:trendline>
          <c:cat>
            <c:strRef>
              <c:f>'Sonde Data'!$X$8:$X$12</c:f>
              <c:strCache>
                <c:ptCount val="5"/>
                <c:pt idx="0">
                  <c:v>LOT 12</c:v>
                </c:pt>
                <c:pt idx="1">
                  <c:v>CampusPond</c:v>
                </c:pt>
                <c:pt idx="2">
                  <c:v>LincolnApts</c:v>
                </c:pt>
                <c:pt idx="3">
                  <c:v>HighSchool</c:v>
                </c:pt>
                <c:pt idx="4">
                  <c:v>StrongStreet</c:v>
                </c:pt>
              </c:strCache>
            </c:strRef>
          </c:cat>
          <c:val>
            <c:numRef>
              <c:f>'Sonde Data'!$U$8:$U$12</c:f>
              <c:numCache>
                <c:formatCode>General</c:formatCode>
                <c:ptCount val="5"/>
                <c:pt idx="0">
                  <c:v>7.04</c:v>
                </c:pt>
                <c:pt idx="1">
                  <c:v>6.85</c:v>
                </c:pt>
                <c:pt idx="2">
                  <c:v>7.13</c:v>
                </c:pt>
                <c:pt idx="3">
                  <c:v>6.85</c:v>
                </c:pt>
                <c:pt idx="4">
                  <c:v>6.54</c:v>
                </c:pt>
              </c:numCache>
            </c:numRef>
          </c:val>
          <c:smooth val="1"/>
        </c:ser>
        <c:dLbls/>
        <c:marker val="1"/>
        <c:axId val="78796672"/>
        <c:axId val="78807040"/>
      </c:lineChart>
      <c:lineChart>
        <c:grouping val="standard"/>
        <c:ser>
          <c:idx val="2"/>
          <c:order val="2"/>
          <c:tx>
            <c:v>DO%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</c:trendline>
          <c:cat>
            <c:strRef>
              <c:f>'Sonde Data'!$X$8:$X$12</c:f>
              <c:strCache>
                <c:ptCount val="5"/>
                <c:pt idx="0">
                  <c:v>LOT 12</c:v>
                </c:pt>
                <c:pt idx="1">
                  <c:v>CampusPond</c:v>
                </c:pt>
                <c:pt idx="2">
                  <c:v>LincolnApts</c:v>
                </c:pt>
                <c:pt idx="3">
                  <c:v>HighSchool</c:v>
                </c:pt>
                <c:pt idx="4">
                  <c:v>StrongStreet</c:v>
                </c:pt>
              </c:strCache>
            </c:strRef>
          </c:cat>
          <c:val>
            <c:numRef>
              <c:f>'Sonde Data'!$R$8:$R$12</c:f>
              <c:numCache>
                <c:formatCode>General</c:formatCode>
                <c:ptCount val="5"/>
                <c:pt idx="0">
                  <c:v>101.3</c:v>
                </c:pt>
                <c:pt idx="1">
                  <c:v>80</c:v>
                </c:pt>
                <c:pt idx="2">
                  <c:v>103.2</c:v>
                </c:pt>
                <c:pt idx="3">
                  <c:v>102.5</c:v>
                </c:pt>
                <c:pt idx="4">
                  <c:v>103</c:v>
                </c:pt>
              </c:numCache>
            </c:numRef>
          </c:val>
          <c:smooth val="1"/>
        </c:ser>
        <c:dLbls/>
        <c:marker val="1"/>
        <c:axId val="78815232"/>
        <c:axId val="78808960"/>
      </c:lineChart>
      <c:catAx>
        <c:axId val="78796672"/>
        <c:scaling>
          <c:orientation val="maxMin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807040"/>
        <c:crosses val="autoZero"/>
        <c:lblAlgn val="ctr"/>
        <c:lblOffset val="0"/>
        <c:tickMarkSkip val="1"/>
      </c:catAx>
      <c:valAx>
        <c:axId val="78807040"/>
        <c:scaling>
          <c:orientation val="minMax"/>
        </c:scaling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Measured</a:t>
                </a:r>
                <a:r>
                  <a:rPr lang="en-US" b="1" baseline="0"/>
                  <a:t> Parameters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796672"/>
        <c:crossesAt val="1"/>
        <c:crossBetween val="between"/>
      </c:valAx>
      <c:valAx>
        <c:axId val="78808960"/>
        <c:scaling>
          <c:orientation val="minMax"/>
        </c:scaling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Measured</a:t>
                </a:r>
                <a:r>
                  <a:rPr lang="en-US" b="1" baseline="0"/>
                  <a:t> DO%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1.8471872376154493E-2"/>
              <c:y val="0.26139464045447752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815232"/>
        <c:crosses val="autoZero"/>
        <c:crossBetween val="between"/>
      </c:valAx>
      <c:catAx>
        <c:axId val="78815232"/>
        <c:scaling>
          <c:orientation val="minMax"/>
        </c:scaling>
        <c:delete val="1"/>
        <c:axPos val="b"/>
        <c:numFmt formatCode="General" sourceLinked="1"/>
        <c:tickLblPos val="none"/>
        <c:crossAx val="78808960"/>
        <c:crossesAt val="0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x>
            <c:v>Temperature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Data'!$P$8:$P$12</c:f>
              <c:numCache>
                <c:formatCode>General</c:formatCode>
                <c:ptCount val="5"/>
                <c:pt idx="0">
                  <c:v>5.81</c:v>
                </c:pt>
                <c:pt idx="1">
                  <c:v>4.8099999999999996</c:v>
                </c:pt>
                <c:pt idx="2">
                  <c:v>2.0299999999999998</c:v>
                </c:pt>
                <c:pt idx="3">
                  <c:v>3.32</c:v>
                </c:pt>
                <c:pt idx="4">
                  <c:v>0.72</c:v>
                </c:pt>
              </c:numCache>
            </c:numRef>
          </c:yVal>
          <c:smooth val="1"/>
        </c:ser>
        <c:ser>
          <c:idx val="1"/>
          <c:order val="1"/>
          <c:tx>
            <c:v>Specific Conductivity mS/cm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Data'!$Q$8:$Q$12</c:f>
              <c:numCache>
                <c:formatCode>General</c:formatCode>
                <c:ptCount val="5"/>
                <c:pt idx="0">
                  <c:v>1.7969999999999999</c:v>
                </c:pt>
                <c:pt idx="1">
                  <c:v>2.1680000000000001</c:v>
                </c:pt>
                <c:pt idx="2">
                  <c:v>0.75</c:v>
                </c:pt>
                <c:pt idx="3">
                  <c:v>0.38100000000000001</c:v>
                </c:pt>
                <c:pt idx="4">
                  <c:v>0.19400000000000001</c:v>
                </c:pt>
              </c:numCache>
            </c:numRef>
          </c:yVal>
          <c:smooth val="1"/>
        </c:ser>
        <c:ser>
          <c:idx val="3"/>
          <c:order val="3"/>
          <c:tx>
            <c:v>DO mg/L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Data'!$S$8:$S$12</c:f>
              <c:numCache>
                <c:formatCode>General</c:formatCode>
                <c:ptCount val="5"/>
                <c:pt idx="0">
                  <c:v>12.6</c:v>
                </c:pt>
                <c:pt idx="1">
                  <c:v>10.19</c:v>
                </c:pt>
                <c:pt idx="2">
                  <c:v>14.23</c:v>
                </c:pt>
                <c:pt idx="3">
                  <c:v>13.66</c:v>
                </c:pt>
                <c:pt idx="4">
                  <c:v>14.74</c:v>
                </c:pt>
              </c:numCache>
            </c:numRef>
          </c:yVal>
          <c:smooth val="1"/>
        </c:ser>
        <c:ser>
          <c:idx val="4"/>
          <c:order val="4"/>
          <c:tx>
            <c:v>pH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Data'!$U$8:$U$12</c:f>
              <c:numCache>
                <c:formatCode>General</c:formatCode>
                <c:ptCount val="5"/>
                <c:pt idx="0">
                  <c:v>7.04</c:v>
                </c:pt>
                <c:pt idx="1">
                  <c:v>6.85</c:v>
                </c:pt>
                <c:pt idx="2">
                  <c:v>7.13</c:v>
                </c:pt>
                <c:pt idx="3">
                  <c:v>6.85</c:v>
                </c:pt>
                <c:pt idx="4">
                  <c:v>6.54</c:v>
                </c:pt>
              </c:numCache>
            </c:numRef>
          </c:yVal>
          <c:smooth val="1"/>
        </c:ser>
        <c:dLbls/>
        <c:axId val="78947840"/>
        <c:axId val="78949760"/>
      </c:scatterChart>
      <c:scatterChart>
        <c:scatterStyle val="smoothMarker"/>
        <c:ser>
          <c:idx val="2"/>
          <c:order val="2"/>
          <c:tx>
            <c:v>DO%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</c:trendline>
          <c:xVal>
            <c:numRef>
              <c:f>'Sonde Data'!$M$8:$M$12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xVal>
          <c:yVal>
            <c:numRef>
              <c:f>'Sonde Data'!$R$8:$R$12</c:f>
              <c:numCache>
                <c:formatCode>General</c:formatCode>
                <c:ptCount val="5"/>
                <c:pt idx="0">
                  <c:v>101.3</c:v>
                </c:pt>
                <c:pt idx="1">
                  <c:v>80</c:v>
                </c:pt>
                <c:pt idx="2">
                  <c:v>103.2</c:v>
                </c:pt>
                <c:pt idx="3">
                  <c:v>102.5</c:v>
                </c:pt>
                <c:pt idx="4">
                  <c:v>103</c:v>
                </c:pt>
              </c:numCache>
            </c:numRef>
          </c:yVal>
          <c:smooth val="1"/>
        </c:ser>
        <c:dLbls/>
        <c:axId val="78973952"/>
        <c:axId val="78972416"/>
      </c:scatterChart>
      <c:valAx>
        <c:axId val="78947840"/>
        <c:scaling>
          <c:orientation val="minMax"/>
          <c:max val="5"/>
          <c:min val="1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49760"/>
        <c:crosses val="autoZero"/>
        <c:crossBetween val="midCat"/>
        <c:majorUnit val="1"/>
      </c:valAx>
      <c:valAx>
        <c:axId val="7894976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47840"/>
        <c:crosses val="autoZero"/>
        <c:crossBetween val="midCat"/>
      </c:valAx>
      <c:valAx>
        <c:axId val="78972416"/>
        <c:scaling>
          <c:orientation val="minMax"/>
        </c:scaling>
        <c:axPos val="r"/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73952"/>
        <c:crosses val="max"/>
        <c:crossBetween val="midCat"/>
      </c:valAx>
      <c:valAx>
        <c:axId val="78973952"/>
        <c:scaling>
          <c:orientation val="minMax"/>
          <c:max val="5"/>
          <c:min val="1"/>
        </c:scaling>
        <c:axPos val="b"/>
        <c:numFmt formatCode="@" sourceLinked="0"/>
        <c:maj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7241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1"/>
        </c:ser>
        <c:dLbls/>
        <c:marker val="1"/>
        <c:axId val="79418496"/>
        <c:axId val="79420416"/>
      </c:lineChart>
      <c:catAx>
        <c:axId val="7941849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20416"/>
        <c:crosses val="autoZero"/>
        <c:auto val="1"/>
        <c:lblAlgn val="ctr"/>
        <c:lblOffset val="100"/>
      </c:catAx>
      <c:valAx>
        <c:axId val="79420416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18496"/>
        <c:crosses val="autoZero"/>
        <c:crossBetween val="between"/>
        <c:minorUnit val="10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Chlorophyll</a:t>
            </a:r>
            <a:r>
              <a:rPr lang="en-US" baseline="0"/>
              <a:t> Analysis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2014'!$D$14:$D$17</c:f>
              <c:numCache>
                <c:formatCode>General</c:formatCode>
                <c:ptCount val="4"/>
                <c:pt idx="0">
                  <c:v>10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2014'!$E$14:$E$17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2014'!$F$14:$F$17</c:f>
              <c:numCache>
                <c:formatCode>General</c:formatCode>
                <c:ptCount val="4"/>
                <c:pt idx="0">
                  <c:v>11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</c:numCache>
            </c:numRef>
          </c:val>
          <c:smooth val="1"/>
        </c:ser>
        <c:dLbls/>
        <c:marker val="1"/>
        <c:axId val="79345536"/>
        <c:axId val="79355904"/>
      </c:lineChart>
      <c:catAx>
        <c:axId val="7934553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55904"/>
        <c:crosses val="autoZero"/>
        <c:auto val="1"/>
        <c:lblAlgn val="ctr"/>
        <c:lblOffset val="100"/>
      </c:catAx>
      <c:valAx>
        <c:axId val="7935590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Analytes</a:t>
                </a:r>
                <a:r>
                  <a:rPr lang="en-US" b="1" baseline="0"/>
                  <a:t> in  (µg/L)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4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scatterChart>
        <c:scatterStyle val="lineMarker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xVal>
          <c:y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yVal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xVal>
          <c:y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yVal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xVal>
          <c:y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yVal>
        </c:ser>
        <c:dLbls/>
        <c:axId val="79743616"/>
        <c:axId val="79758080"/>
      </c:scatterChart>
      <c:valAx>
        <c:axId val="7974361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58080"/>
        <c:crosses val="autoZero"/>
        <c:crossBetween val="midCat"/>
      </c:valAx>
      <c:valAx>
        <c:axId val="79758080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43616"/>
        <c:crosses val="autoZero"/>
        <c:crossBetween val="midCat"/>
        <c:minorUnit val="10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</c:ser>
        <c:dLbls/>
        <c:axId val="79797632"/>
        <c:axId val="79816192"/>
      </c:barChart>
      <c:catAx>
        <c:axId val="79797632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16192"/>
        <c:crosses val="autoZero"/>
        <c:auto val="1"/>
        <c:lblAlgn val="ctr"/>
        <c:lblOffset val="100"/>
      </c:catAx>
      <c:valAx>
        <c:axId val="79816192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97632"/>
        <c:crosses val="autoZero"/>
        <c:crossBetween val="between"/>
        <c:minorUnit val="10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Chlorophyll</a:t>
            </a:r>
            <a:r>
              <a:rPr lang="en-US" baseline="0"/>
              <a:t> Analysis</a:t>
            </a:r>
            <a:endParaRPr lang="en-US"/>
          </a:p>
        </c:rich>
      </c:tx>
      <c:layout/>
      <c:spPr>
        <a:noFill/>
        <a:ln>
          <a:noFill/>
        </a:ln>
        <a:effectLst/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2014'!$D$14:$D$17</c:f>
              <c:numCache>
                <c:formatCode>General</c:formatCode>
                <c:ptCount val="4"/>
                <c:pt idx="0">
                  <c:v>10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2014'!$E$14:$E$17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'chla 2014'!$A$14:$A$17</c:f>
              <c:strCache>
                <c:ptCount val="4"/>
                <c:pt idx="0">
                  <c:v>HighSchool</c:v>
                </c:pt>
                <c:pt idx="1">
                  <c:v>LincolnApts</c:v>
                </c:pt>
                <c:pt idx="2">
                  <c:v>CampusPond</c:v>
                </c:pt>
                <c:pt idx="3">
                  <c:v>LOT 12</c:v>
                </c:pt>
              </c:strCache>
            </c:strRef>
          </c:cat>
          <c:val>
            <c:numRef>
              <c:f>'chla 2014'!$F$14:$F$17</c:f>
              <c:numCache>
                <c:formatCode>General</c:formatCode>
                <c:ptCount val="4"/>
                <c:pt idx="0">
                  <c:v>11</c:v>
                </c:pt>
                <c:pt idx="1">
                  <c:v>5</c:v>
                </c:pt>
                <c:pt idx="2">
                  <c:v>4</c:v>
                </c:pt>
                <c:pt idx="3">
                  <c:v>6</c:v>
                </c:pt>
              </c:numCache>
            </c:numRef>
          </c:val>
        </c:ser>
        <c:dLbls/>
        <c:axId val="79884288"/>
        <c:axId val="79886208"/>
      </c:barChart>
      <c:catAx>
        <c:axId val="79884288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86208"/>
        <c:crosses val="autoZero"/>
        <c:auto val="1"/>
        <c:lblAlgn val="ctr"/>
        <c:lblOffset val="100"/>
      </c:catAx>
      <c:valAx>
        <c:axId val="7988620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Analytes</a:t>
                </a:r>
                <a:r>
                  <a:rPr lang="en-US" b="1" baseline="0"/>
                  <a:t> in  (µg/L)</a:t>
                </a:r>
                <a:endParaRPr lang="en-US" b="1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84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Chlorophyll</a:t>
            </a:r>
            <a:r>
              <a:rPr lang="en-US" b="1" baseline="0"/>
              <a:t> Analysis</a:t>
            </a:r>
            <a:endParaRPr lang="en-US" b="1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'chla 2014'!$D$12</c:f>
              <c:strCache>
                <c:ptCount val="1"/>
                <c:pt idx="0">
                  <c:v>2014 Chlorophyll (µg/L)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2014'!$D$13:$D$17</c:f>
              <c:numCache>
                <c:formatCode>General</c:formatCode>
                <c:ptCount val="5"/>
                <c:pt idx="0">
                  <c:v>107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'chla 2014'!$E$12</c:f>
              <c:strCache>
                <c:ptCount val="1"/>
                <c:pt idx="0">
                  <c:v>2014 Phaeophytin (µg/L)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2014'!$E$13:$E$17</c:f>
              <c:numCache>
                <c:formatCode>General</c:formatCode>
                <c:ptCount val="5"/>
                <c:pt idx="0">
                  <c:v>12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'chla 2014'!$F$12</c:f>
              <c:strCache>
                <c:ptCount val="1"/>
                <c:pt idx="0">
                  <c:v>2014 Total Chl a (µg/L)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'chla 2014'!$A$13:$A$17</c:f>
              <c:strCache>
                <c:ptCount val="5"/>
                <c:pt idx="0">
                  <c:v>StrongStreet</c:v>
                </c:pt>
                <c:pt idx="1">
                  <c:v>HighSchool</c:v>
                </c:pt>
                <c:pt idx="2">
                  <c:v>LincolnApts</c:v>
                </c:pt>
                <c:pt idx="3">
                  <c:v>CampusPond</c:v>
                </c:pt>
                <c:pt idx="4">
                  <c:v>LOT 12</c:v>
                </c:pt>
              </c:strCache>
            </c:strRef>
          </c:cat>
          <c:val>
            <c:numRef>
              <c:f>'chla 2014'!$F$13:$F$17</c:f>
              <c:numCache>
                <c:formatCode>General</c:formatCode>
                <c:ptCount val="5"/>
                <c:pt idx="0">
                  <c:v>119</c:v>
                </c:pt>
                <c:pt idx="1">
                  <c:v>11</c:v>
                </c:pt>
                <c:pt idx="2">
                  <c:v>5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1"/>
        </c:ser>
        <c:dLbls/>
        <c:marker val="1"/>
        <c:axId val="79952896"/>
        <c:axId val="80237696"/>
      </c:lineChart>
      <c:lineChart>
        <c:grouping val="standard"/>
        <c:ser>
          <c:idx val="3"/>
          <c:order val="3"/>
          <c:tx>
            <c:v>NO3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'chla 2014'!$B$21:$B$25</c:f>
              <c:numCache>
                <c:formatCode>General</c:formatCode>
                <c:ptCount val="5"/>
                <c:pt idx="4">
                  <c:v>0</c:v>
                </c:pt>
              </c:numCache>
            </c:numRef>
          </c:val>
          <c:smooth val="1"/>
        </c:ser>
        <c:dLbls/>
        <c:marker val="1"/>
        <c:axId val="80249600"/>
        <c:axId val="80239616"/>
      </c:lineChart>
      <c:catAx>
        <c:axId val="7995289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Sampling Sites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37696"/>
        <c:crosses val="autoZero"/>
        <c:auto val="1"/>
        <c:lblAlgn val="ctr"/>
        <c:lblOffset val="100"/>
      </c:catAx>
      <c:valAx>
        <c:axId val="80237696"/>
        <c:scaling>
          <c:orientation val="minMax"/>
          <c:max val="12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 baseline="0"/>
                  <a:t>Analytes in  (µg/L) </a:t>
                </a:r>
                <a:endParaRPr lang="en-US" b="1"/>
              </a:p>
            </c:rich>
          </c:tx>
          <c:layout>
            <c:manualLayout>
              <c:xMode val="edge"/>
              <c:yMode val="edge"/>
              <c:x val="2.669092859975988E-2"/>
              <c:y val="0.2849227179935842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52896"/>
        <c:crosses val="autoZero"/>
        <c:crossBetween val="between"/>
        <c:minorUnit val="10"/>
      </c:valAx>
      <c:valAx>
        <c:axId val="80239616"/>
        <c:scaling>
          <c:orientation val="minMax"/>
        </c:scaling>
        <c:axPos val="r"/>
        <c:numFmt formatCode="General" sourceLinked="1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49600"/>
        <c:crosses val="max"/>
        <c:crossBetween val="between"/>
      </c:valAx>
      <c:catAx>
        <c:axId val="80249600"/>
        <c:scaling>
          <c:orientation val="minMax"/>
        </c:scaling>
        <c:delete val="1"/>
        <c:axPos val="b"/>
        <c:tickLblPos val="none"/>
        <c:crossAx val="80239616"/>
        <c:crosses val="autoZero"/>
        <c:auto val="1"/>
        <c:lblAlgn val="ctr"/>
        <c:lblOffset val="100"/>
      </c:cat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142874</xdr:colOff>
      <xdr:row>12</xdr:row>
      <xdr:rowOff>157161</xdr:rowOff>
    </xdr:from>
    <xdr:to>
      <xdr:col>18</xdr:col>
      <xdr:colOff>133349</xdr:colOff>
      <xdr:row>33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35</xdr:row>
      <xdr:rowOff>0</xdr:rowOff>
    </xdr:from>
    <xdr:to>
      <xdr:col>22</xdr:col>
      <xdr:colOff>476250</xdr:colOff>
      <xdr:row>55</xdr:row>
      <xdr:rowOff>42864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85</xdr:row>
      <xdr:rowOff>0</xdr:rowOff>
    </xdr:from>
    <xdr:to>
      <xdr:col>19</xdr:col>
      <xdr:colOff>600075</xdr:colOff>
      <xdr:row>105</xdr:row>
      <xdr:rowOff>42864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128587</xdr:colOff>
      <xdr:row>12</xdr:row>
      <xdr:rowOff>128587</xdr:rowOff>
    </xdr:from>
    <xdr:to>
      <xdr:col>17</xdr:col>
      <xdr:colOff>485775</xdr:colOff>
      <xdr:row>23</xdr:row>
      <xdr:rowOff>138112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25</xdr:row>
      <xdr:rowOff>171450</xdr:rowOff>
    </xdr:from>
    <xdr:to>
      <xdr:col>17</xdr:col>
      <xdr:colOff>300038</xdr:colOff>
      <xdr:row>40</xdr:row>
      <xdr:rowOff>57150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123825</xdr:colOff>
      <xdr:row>12</xdr:row>
      <xdr:rowOff>85725</xdr:rowOff>
    </xdr:from>
    <xdr:to>
      <xdr:col>26</xdr:col>
      <xdr:colOff>481013</xdr:colOff>
      <xdr:row>23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47625</xdr:colOff>
      <xdr:row>12</xdr:row>
      <xdr:rowOff>28575</xdr:rowOff>
    </xdr:from>
    <xdr:to>
      <xdr:col>35</xdr:col>
      <xdr:colOff>404813</xdr:colOff>
      <xdr:row>23</xdr:row>
      <xdr:rowOff>38100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26</xdr:row>
      <xdr:rowOff>0</xdr:rowOff>
    </xdr:from>
    <xdr:to>
      <xdr:col>26</xdr:col>
      <xdr:colOff>357188</xdr:colOff>
      <xdr:row>40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42</xdr:row>
      <xdr:rowOff>0</xdr:rowOff>
    </xdr:from>
    <xdr:to>
      <xdr:col>17</xdr:col>
      <xdr:colOff>357188</xdr:colOff>
      <xdr:row>56</xdr:row>
      <xdr:rowOff>76200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57</xdr:row>
      <xdr:rowOff>0</xdr:rowOff>
    </xdr:from>
    <xdr:to>
      <xdr:col>17</xdr:col>
      <xdr:colOff>357188</xdr:colOff>
      <xdr:row>71</xdr:row>
      <xdr:rowOff>76200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87586</xdr:rowOff>
    </xdr:from>
    <xdr:to>
      <xdr:col>17</xdr:col>
      <xdr:colOff>317500</xdr:colOff>
      <xdr:row>24</xdr:row>
      <xdr:rowOff>104666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26</xdr:row>
      <xdr:rowOff>0</xdr:rowOff>
    </xdr:from>
    <xdr:to>
      <xdr:col>19</xdr:col>
      <xdr:colOff>777328</xdr:colOff>
      <xdr:row>53</xdr:row>
      <xdr:rowOff>164224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390524</xdr:colOff>
      <xdr:row>2</xdr:row>
      <xdr:rowOff>33337</xdr:rowOff>
    </xdr:from>
    <xdr:to>
      <xdr:col>21</xdr:col>
      <xdr:colOff>342899</xdr:colOff>
      <xdr:row>16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609599</xdr:colOff>
      <xdr:row>18</xdr:row>
      <xdr:rowOff>0</xdr:rowOff>
    </xdr:from>
    <xdr:to>
      <xdr:col>21</xdr:col>
      <xdr:colOff>219074</xdr:colOff>
      <xdr:row>32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34</xdr:row>
      <xdr:rowOff>0</xdr:rowOff>
    </xdr:from>
    <xdr:to>
      <xdr:col>21</xdr:col>
      <xdr:colOff>219075</xdr:colOff>
      <xdr:row>48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50</xdr:row>
      <xdr:rowOff>0</xdr:rowOff>
    </xdr:from>
    <xdr:to>
      <xdr:col>21</xdr:col>
      <xdr:colOff>219075</xdr:colOff>
      <xdr:row>64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83"/>
  <sheetViews>
    <sheetView tabSelected="1" topLeftCell="F33" workbookViewId="0">
      <selection activeCell="U29" sqref="U29"/>
    </sheetView>
  </sheetViews>
  <sheetFormatPr defaultRowHeight="15"/>
  <cols>
    <col min="2" max="2" width="16.85546875" customWidth="1"/>
    <col min="15" max="15" width="14.85546875" bestFit="1" customWidth="1"/>
  </cols>
  <sheetData>
    <row r="1" spans="1:2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</row>
    <row r="2" spans="1:24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I2" t="s">
        <v>15</v>
      </c>
    </row>
    <row r="3" spans="1:24">
      <c r="A3" s="6">
        <v>0</v>
      </c>
      <c r="B3" s="7">
        <v>41717.362708333334</v>
      </c>
      <c r="C3" s="6">
        <v>18.97</v>
      </c>
      <c r="D3" s="6">
        <v>7.0999999999999994E-2</v>
      </c>
      <c r="E3" s="6">
        <v>118.5</v>
      </c>
      <c r="F3" s="6">
        <v>10.99</v>
      </c>
      <c r="G3" s="6">
        <v>53</v>
      </c>
      <c r="H3" s="6">
        <v>6.93</v>
      </c>
      <c r="I3" s="6">
        <v>-36.6</v>
      </c>
      <c r="J3" s="6">
        <v>0</v>
      </c>
      <c r="K3" t="s">
        <v>31</v>
      </c>
    </row>
    <row r="4" spans="1:24">
      <c r="A4" s="6">
        <v>1</v>
      </c>
      <c r="B4" s="7">
        <v>41717.362881944442</v>
      </c>
      <c r="C4" s="6">
        <v>18.97</v>
      </c>
      <c r="D4" s="6">
        <v>7.0999999999999994E-2</v>
      </c>
      <c r="E4" s="6">
        <v>106.2</v>
      </c>
      <c r="F4" s="6">
        <v>9.86</v>
      </c>
      <c r="G4" s="6">
        <v>52</v>
      </c>
      <c r="H4" s="6">
        <v>6.92</v>
      </c>
      <c r="I4" s="6">
        <v>-35.700000000000003</v>
      </c>
      <c r="J4" s="6">
        <v>0</v>
      </c>
    </row>
    <row r="5" spans="1:24">
      <c r="A5" s="6">
        <v>2</v>
      </c>
      <c r="B5" s="7">
        <v>41717.363055555557</v>
      </c>
      <c r="C5" s="6">
        <v>18.97</v>
      </c>
      <c r="D5" s="6">
        <v>7.0000000000000007E-2</v>
      </c>
      <c r="E5" s="6">
        <v>104.7</v>
      </c>
      <c r="F5" s="6">
        <v>9.7200000000000006</v>
      </c>
      <c r="G5" s="6">
        <v>52</v>
      </c>
      <c r="H5" s="6">
        <v>6.91</v>
      </c>
      <c r="I5" s="6">
        <v>-35.4</v>
      </c>
      <c r="J5" s="6">
        <v>0</v>
      </c>
    </row>
    <row r="6" spans="1:24">
      <c r="A6" s="6">
        <v>3</v>
      </c>
      <c r="B6" s="7">
        <v>41717.363229166665</v>
      </c>
      <c r="C6" s="6">
        <v>18.97</v>
      </c>
      <c r="D6" s="6">
        <v>7.0000000000000007E-2</v>
      </c>
      <c r="E6" s="6">
        <v>103.9</v>
      </c>
      <c r="F6" s="6">
        <v>9.64</v>
      </c>
      <c r="G6" s="6">
        <v>52</v>
      </c>
      <c r="H6" s="6">
        <v>6.9</v>
      </c>
      <c r="I6" s="6">
        <v>-34.9</v>
      </c>
      <c r="J6" s="6">
        <v>0</v>
      </c>
    </row>
    <row r="7" spans="1:24">
      <c r="A7" s="10">
        <v>4</v>
      </c>
      <c r="B7" s="11">
        <v>41717.369155092594</v>
      </c>
      <c r="C7" s="10">
        <v>5.81</v>
      </c>
      <c r="D7" s="10">
        <v>1.7949999999999999</v>
      </c>
      <c r="E7" s="10">
        <v>117.9</v>
      </c>
      <c r="F7" s="10">
        <v>14.66</v>
      </c>
      <c r="G7" s="10">
        <v>55</v>
      </c>
      <c r="H7" s="10">
        <v>7.13</v>
      </c>
      <c r="I7" s="10">
        <v>-47.7</v>
      </c>
      <c r="J7" s="10">
        <v>0</v>
      </c>
      <c r="K7" t="s">
        <v>32</v>
      </c>
    </row>
    <row r="8" spans="1:24">
      <c r="A8" s="10">
        <v>5</v>
      </c>
      <c r="B8" s="11">
        <v>41717.369328703702</v>
      </c>
      <c r="C8" s="10">
        <v>5.8</v>
      </c>
      <c r="D8" s="10">
        <v>1.7969999999999999</v>
      </c>
      <c r="E8" s="10">
        <v>105.7</v>
      </c>
      <c r="F8" s="10">
        <v>13.15</v>
      </c>
      <c r="G8" s="10">
        <v>54</v>
      </c>
      <c r="H8" s="10">
        <v>7.11</v>
      </c>
      <c r="I8" s="10">
        <v>-46.6</v>
      </c>
      <c r="J8" s="10">
        <v>0</v>
      </c>
      <c r="M8" s="14">
        <v>5</v>
      </c>
      <c r="N8" s="10">
        <v>10</v>
      </c>
      <c r="O8" s="11">
        <v>41717.370196759257</v>
      </c>
      <c r="P8" s="10">
        <v>5.81</v>
      </c>
      <c r="Q8" s="10">
        <v>1.7969999999999999</v>
      </c>
      <c r="R8" s="10">
        <v>101.3</v>
      </c>
      <c r="S8" s="10">
        <v>12.6</v>
      </c>
      <c r="T8" s="10">
        <v>53</v>
      </c>
      <c r="U8" s="10">
        <v>7.04</v>
      </c>
      <c r="V8" s="10">
        <v>-42.8</v>
      </c>
      <c r="W8" s="10">
        <v>0</v>
      </c>
      <c r="X8" s="21" t="s">
        <v>38</v>
      </c>
    </row>
    <row r="9" spans="1:24">
      <c r="A9" s="10">
        <v>6</v>
      </c>
      <c r="B9" s="11">
        <v>41717.369502314818</v>
      </c>
      <c r="C9" s="10">
        <v>5.82</v>
      </c>
      <c r="D9" s="10">
        <v>1.798</v>
      </c>
      <c r="E9" s="10">
        <v>103.8</v>
      </c>
      <c r="F9" s="10">
        <v>12.91</v>
      </c>
      <c r="G9" s="10">
        <v>54</v>
      </c>
      <c r="H9" s="10">
        <v>7.08</v>
      </c>
      <c r="I9" s="10">
        <v>-45.3</v>
      </c>
      <c r="J9" s="10">
        <v>0</v>
      </c>
      <c r="M9" s="14">
        <v>4</v>
      </c>
      <c r="N9" s="15">
        <v>28</v>
      </c>
      <c r="O9" s="16">
        <v>41717.381493055553</v>
      </c>
      <c r="P9" s="15">
        <v>4.8099999999999996</v>
      </c>
      <c r="Q9" s="15">
        <v>2.1680000000000001</v>
      </c>
      <c r="R9" s="15">
        <v>80</v>
      </c>
      <c r="S9" s="15">
        <v>10.19</v>
      </c>
      <c r="T9" s="15">
        <v>52</v>
      </c>
      <c r="U9" s="15">
        <v>6.85</v>
      </c>
      <c r="V9" s="15">
        <v>-32</v>
      </c>
      <c r="W9" s="15">
        <v>0</v>
      </c>
      <c r="X9" s="21" t="s">
        <v>37</v>
      </c>
    </row>
    <row r="10" spans="1:24">
      <c r="A10" s="10">
        <v>7</v>
      </c>
      <c r="B10" s="11">
        <v>41717.369675925926</v>
      </c>
      <c r="C10" s="10">
        <v>5.82</v>
      </c>
      <c r="D10" s="10">
        <v>1.7969999999999999</v>
      </c>
      <c r="E10" s="10">
        <v>102.5</v>
      </c>
      <c r="F10" s="10">
        <v>12.75</v>
      </c>
      <c r="G10" s="10">
        <v>53</v>
      </c>
      <c r="H10" s="10">
        <v>7.06</v>
      </c>
      <c r="I10" s="10">
        <v>-44.1</v>
      </c>
      <c r="J10" s="10">
        <v>0</v>
      </c>
      <c r="M10" s="14">
        <v>3</v>
      </c>
      <c r="N10" s="12">
        <v>41</v>
      </c>
      <c r="O10" s="13">
        <v>41717.394988425927</v>
      </c>
      <c r="P10" s="12">
        <v>2.0299999999999998</v>
      </c>
      <c r="Q10" s="12">
        <v>0.75</v>
      </c>
      <c r="R10" s="12">
        <v>103.2</v>
      </c>
      <c r="S10" s="12">
        <v>14.23</v>
      </c>
      <c r="T10" s="12">
        <v>51</v>
      </c>
      <c r="U10" s="12">
        <v>7.13</v>
      </c>
      <c r="V10" s="12">
        <v>-47.9</v>
      </c>
      <c r="W10" s="12">
        <v>0</v>
      </c>
      <c r="X10" s="21" t="s">
        <v>39</v>
      </c>
    </row>
    <row r="11" spans="1:24">
      <c r="A11" s="10">
        <v>8</v>
      </c>
      <c r="B11" s="11">
        <v>41717.369849537034</v>
      </c>
      <c r="C11" s="10">
        <v>5.81</v>
      </c>
      <c r="D11" s="10">
        <v>1.798</v>
      </c>
      <c r="E11" s="10">
        <v>101.9</v>
      </c>
      <c r="F11" s="10">
        <v>12.67</v>
      </c>
      <c r="G11" s="10">
        <v>54</v>
      </c>
      <c r="H11" s="10">
        <v>7.04</v>
      </c>
      <c r="I11" s="10">
        <v>-42.9</v>
      </c>
      <c r="J11" s="10">
        <v>0</v>
      </c>
      <c r="M11" s="14">
        <v>2</v>
      </c>
      <c r="N11" s="19">
        <v>56</v>
      </c>
      <c r="O11" s="20">
        <v>41717.412870370368</v>
      </c>
      <c r="P11" s="19">
        <v>3.32</v>
      </c>
      <c r="Q11" s="19">
        <v>0.38100000000000001</v>
      </c>
      <c r="R11" s="19">
        <v>102.5</v>
      </c>
      <c r="S11" s="19">
        <v>13.66</v>
      </c>
      <c r="T11" s="19">
        <v>51</v>
      </c>
      <c r="U11" s="19">
        <v>6.85</v>
      </c>
      <c r="V11" s="19">
        <v>-32.1</v>
      </c>
      <c r="W11" s="19">
        <v>0</v>
      </c>
      <c r="X11" s="21" t="s">
        <v>40</v>
      </c>
    </row>
    <row r="12" spans="1:24">
      <c r="A12" s="10">
        <v>9</v>
      </c>
      <c r="B12" s="11">
        <v>41717.370023148149</v>
      </c>
      <c r="C12" s="10">
        <v>5.81</v>
      </c>
      <c r="D12" s="10">
        <v>1.7969999999999999</v>
      </c>
      <c r="E12" s="10">
        <v>101.5</v>
      </c>
      <c r="F12" s="10">
        <v>12.62</v>
      </c>
      <c r="G12" s="10">
        <v>53</v>
      </c>
      <c r="H12" s="10">
        <v>7.05</v>
      </c>
      <c r="I12" s="10">
        <v>-43.3</v>
      </c>
      <c r="J12" s="10">
        <v>0</v>
      </c>
      <c r="M12" s="14">
        <v>1</v>
      </c>
      <c r="N12" s="17">
        <v>60</v>
      </c>
      <c r="O12" s="18">
        <v>41717.425729166665</v>
      </c>
      <c r="P12" s="17">
        <v>0.72</v>
      </c>
      <c r="Q12" s="17">
        <v>0.19400000000000001</v>
      </c>
      <c r="R12" s="17">
        <v>103</v>
      </c>
      <c r="S12" s="17">
        <v>14.74</v>
      </c>
      <c r="T12" s="17">
        <v>49</v>
      </c>
      <c r="U12" s="17">
        <v>6.54</v>
      </c>
      <c r="V12" s="17">
        <v>-15.3</v>
      </c>
      <c r="W12" s="17">
        <v>0</v>
      </c>
      <c r="X12" s="21" t="s">
        <v>41</v>
      </c>
    </row>
    <row r="13" spans="1:24">
      <c r="A13" s="10">
        <v>10</v>
      </c>
      <c r="B13" s="11">
        <v>41717.370196759257</v>
      </c>
      <c r="C13" s="10">
        <v>5.81</v>
      </c>
      <c r="D13" s="10">
        <v>1.7969999999999999</v>
      </c>
      <c r="E13" s="10">
        <v>101.3</v>
      </c>
      <c r="F13" s="10">
        <v>12.6</v>
      </c>
      <c r="G13" s="10">
        <v>53</v>
      </c>
      <c r="H13" s="10">
        <v>7.04</v>
      </c>
      <c r="I13" s="10">
        <v>-42.8</v>
      </c>
      <c r="J13" s="10">
        <v>0</v>
      </c>
    </row>
    <row r="14" spans="1:24">
      <c r="A14" s="15">
        <v>11</v>
      </c>
      <c r="B14" s="16">
        <v>41717.378541666665</v>
      </c>
      <c r="C14" s="15">
        <v>4.4800000000000004</v>
      </c>
      <c r="D14" s="15">
        <v>2.161</v>
      </c>
      <c r="E14" s="15">
        <v>116.2</v>
      </c>
      <c r="F14" s="15">
        <v>14.94</v>
      </c>
      <c r="G14" s="15">
        <v>55</v>
      </c>
      <c r="H14" s="15">
        <v>7.02</v>
      </c>
      <c r="I14" s="15">
        <v>-41.5</v>
      </c>
      <c r="J14" s="15">
        <v>0</v>
      </c>
      <c r="K14" t="s">
        <v>33</v>
      </c>
    </row>
    <row r="15" spans="1:24">
      <c r="A15" s="15">
        <v>12</v>
      </c>
      <c r="B15" s="16">
        <v>41717.37871527778</v>
      </c>
      <c r="C15" s="15">
        <v>4.58</v>
      </c>
      <c r="D15" s="15">
        <v>2.177</v>
      </c>
      <c r="E15" s="15">
        <v>103.4</v>
      </c>
      <c r="F15" s="15">
        <v>13.25</v>
      </c>
      <c r="G15" s="15">
        <v>54</v>
      </c>
      <c r="H15" s="15">
        <v>6.98</v>
      </c>
      <c r="I15" s="15">
        <v>-39.5</v>
      </c>
      <c r="J15" s="15">
        <v>0</v>
      </c>
    </row>
    <row r="16" spans="1:24">
      <c r="A16" s="15">
        <v>13</v>
      </c>
      <c r="B16" s="16">
        <v>41717.378888888888</v>
      </c>
      <c r="C16" s="15">
        <v>4.75</v>
      </c>
      <c r="D16" s="15">
        <v>2.1709999999999998</v>
      </c>
      <c r="E16" s="15">
        <v>95.4</v>
      </c>
      <c r="F16" s="15">
        <v>12.17</v>
      </c>
      <c r="G16" s="15">
        <v>53</v>
      </c>
      <c r="H16" s="15">
        <v>6.94</v>
      </c>
      <c r="I16" s="15">
        <v>-37.299999999999997</v>
      </c>
      <c r="J16" s="15">
        <v>0</v>
      </c>
    </row>
    <row r="17" spans="1:11">
      <c r="A17" s="15">
        <v>14</v>
      </c>
      <c r="B17" s="16">
        <v>41717.379062499997</v>
      </c>
      <c r="C17" s="15">
        <v>4.72</v>
      </c>
      <c r="D17" s="15">
        <v>2.1739999999999999</v>
      </c>
      <c r="E17" s="15">
        <v>90.9</v>
      </c>
      <c r="F17" s="15">
        <v>11.6</v>
      </c>
      <c r="G17" s="15">
        <v>53</v>
      </c>
      <c r="H17" s="15">
        <v>6.94</v>
      </c>
      <c r="I17" s="15">
        <v>-37</v>
      </c>
      <c r="J17" s="15">
        <v>0</v>
      </c>
    </row>
    <row r="18" spans="1:11">
      <c r="A18" s="15">
        <v>15</v>
      </c>
      <c r="B18" s="16">
        <v>41717.379236111112</v>
      </c>
      <c r="C18" s="15">
        <v>4.71</v>
      </c>
      <c r="D18" s="15">
        <v>2.1749999999999998</v>
      </c>
      <c r="E18" s="15">
        <v>88.6</v>
      </c>
      <c r="F18" s="15">
        <v>11.32</v>
      </c>
      <c r="G18" s="15">
        <v>53</v>
      </c>
      <c r="H18" s="15">
        <v>6.92</v>
      </c>
      <c r="I18" s="15">
        <v>-36.1</v>
      </c>
      <c r="J18" s="15">
        <v>0</v>
      </c>
    </row>
    <row r="19" spans="1:11">
      <c r="A19" s="15">
        <v>16</v>
      </c>
      <c r="B19" s="16">
        <v>41717.37940972222</v>
      </c>
      <c r="C19" s="15">
        <v>4.74</v>
      </c>
      <c r="D19" s="15">
        <v>2.1739999999999999</v>
      </c>
      <c r="E19" s="15">
        <v>86.5</v>
      </c>
      <c r="F19" s="15">
        <v>11.04</v>
      </c>
      <c r="G19" s="15">
        <v>52</v>
      </c>
      <c r="H19" s="15">
        <v>6.9</v>
      </c>
      <c r="I19" s="15">
        <v>-35.299999999999997</v>
      </c>
      <c r="J19" s="15">
        <v>0</v>
      </c>
    </row>
    <row r="20" spans="1:11">
      <c r="A20" s="15">
        <v>17</v>
      </c>
      <c r="B20" s="16">
        <v>41717.379583333335</v>
      </c>
      <c r="C20" s="15">
        <v>4.75</v>
      </c>
      <c r="D20" s="15">
        <v>2.173</v>
      </c>
      <c r="E20" s="15">
        <v>85</v>
      </c>
      <c r="F20" s="15">
        <v>10.85</v>
      </c>
      <c r="G20" s="15">
        <v>52</v>
      </c>
      <c r="H20" s="15">
        <v>6.88</v>
      </c>
      <c r="I20" s="15">
        <v>-33.9</v>
      </c>
      <c r="J20" s="15">
        <v>0</v>
      </c>
    </row>
    <row r="21" spans="1:11">
      <c r="A21" s="15">
        <v>18</v>
      </c>
      <c r="B21" s="16">
        <v>41717.379756944443</v>
      </c>
      <c r="C21" s="15">
        <v>4.7699999999999996</v>
      </c>
      <c r="D21" s="15">
        <v>2.1720000000000002</v>
      </c>
      <c r="E21" s="15">
        <v>83.9</v>
      </c>
      <c r="F21" s="15">
        <v>10.7</v>
      </c>
      <c r="G21" s="15">
        <v>52</v>
      </c>
      <c r="H21" s="15">
        <v>6.89</v>
      </c>
      <c r="I21" s="15">
        <v>-34.5</v>
      </c>
      <c r="J21" s="15">
        <v>0</v>
      </c>
    </row>
    <row r="22" spans="1:11">
      <c r="A22" s="15">
        <v>19</v>
      </c>
      <c r="B22" s="16">
        <v>41717.379930555559</v>
      </c>
      <c r="C22" s="15">
        <v>4.7699999999999996</v>
      </c>
      <c r="D22" s="15">
        <v>2.1720000000000002</v>
      </c>
      <c r="E22" s="15">
        <v>83.3</v>
      </c>
      <c r="F22" s="15">
        <v>10.63</v>
      </c>
      <c r="G22" s="15">
        <v>52</v>
      </c>
      <c r="H22" s="15">
        <v>6.88</v>
      </c>
      <c r="I22" s="15">
        <v>-34</v>
      </c>
      <c r="J22" s="15">
        <v>0</v>
      </c>
    </row>
    <row r="23" spans="1:11">
      <c r="A23" s="15">
        <v>20</v>
      </c>
      <c r="B23" s="16">
        <v>41717.380104166667</v>
      </c>
      <c r="C23" s="15">
        <v>4.78</v>
      </c>
      <c r="D23" s="15">
        <v>2.1709999999999998</v>
      </c>
      <c r="E23" s="15">
        <v>82.6</v>
      </c>
      <c r="F23" s="15">
        <v>10.54</v>
      </c>
      <c r="G23" s="15">
        <v>53</v>
      </c>
      <c r="H23" s="15">
        <v>6.87</v>
      </c>
      <c r="I23" s="15">
        <v>-33.4</v>
      </c>
      <c r="J23" s="15">
        <v>0</v>
      </c>
    </row>
    <row r="24" spans="1:11">
      <c r="A24" s="15">
        <v>21</v>
      </c>
      <c r="B24" s="16">
        <v>41717.380277777775</v>
      </c>
      <c r="C24" s="15">
        <v>4.78</v>
      </c>
      <c r="D24" s="15">
        <v>2.17</v>
      </c>
      <c r="E24" s="15">
        <v>82.1</v>
      </c>
      <c r="F24" s="15">
        <v>10.46</v>
      </c>
      <c r="G24" s="15">
        <v>52</v>
      </c>
      <c r="H24" s="15">
        <v>6.85</v>
      </c>
      <c r="I24" s="15">
        <v>-32.299999999999997</v>
      </c>
      <c r="J24" s="15">
        <v>0</v>
      </c>
    </row>
    <row r="25" spans="1:11">
      <c r="A25" s="15">
        <v>22</v>
      </c>
      <c r="B25" s="16">
        <v>41717.38045138889</v>
      </c>
      <c r="C25" s="15">
        <v>4.79</v>
      </c>
      <c r="D25" s="15">
        <v>2.17</v>
      </c>
      <c r="E25" s="15">
        <v>81.599999999999994</v>
      </c>
      <c r="F25" s="15">
        <v>10.4</v>
      </c>
      <c r="G25" s="15">
        <v>52</v>
      </c>
      <c r="H25" s="15">
        <v>6.87</v>
      </c>
      <c r="I25" s="15">
        <v>-33.200000000000003</v>
      </c>
      <c r="J25" s="15">
        <v>0</v>
      </c>
    </row>
    <row r="26" spans="1:11">
      <c r="A26" s="15">
        <v>23</v>
      </c>
      <c r="B26" s="16">
        <v>41717.380624999998</v>
      </c>
      <c r="C26" s="15">
        <v>4.78</v>
      </c>
      <c r="D26" s="15">
        <v>2.1709999999999998</v>
      </c>
      <c r="E26" s="15">
        <v>81.3</v>
      </c>
      <c r="F26" s="15">
        <v>10.37</v>
      </c>
      <c r="G26" s="15">
        <v>52</v>
      </c>
      <c r="H26" s="15">
        <v>6.86</v>
      </c>
      <c r="I26" s="15">
        <v>-32.9</v>
      </c>
      <c r="J26" s="15">
        <v>0</v>
      </c>
    </row>
    <row r="27" spans="1:11">
      <c r="A27" s="15">
        <v>24</v>
      </c>
      <c r="B27" s="16">
        <v>41717.380798611113</v>
      </c>
      <c r="C27" s="15">
        <v>4.78</v>
      </c>
      <c r="D27" s="15">
        <v>2.17</v>
      </c>
      <c r="E27" s="15">
        <v>81</v>
      </c>
      <c r="F27" s="15">
        <v>10.32</v>
      </c>
      <c r="G27" s="15">
        <v>52</v>
      </c>
      <c r="H27" s="15">
        <v>6.85</v>
      </c>
      <c r="I27" s="15">
        <v>-32.5</v>
      </c>
      <c r="J27" s="15">
        <v>0</v>
      </c>
    </row>
    <row r="28" spans="1:11">
      <c r="A28" s="15">
        <v>25</v>
      </c>
      <c r="B28" s="16">
        <v>41717.380972222221</v>
      </c>
      <c r="C28" s="15">
        <v>4.79</v>
      </c>
      <c r="D28" s="15">
        <v>2.17</v>
      </c>
      <c r="E28" s="15">
        <v>80.599999999999994</v>
      </c>
      <c r="F28" s="15">
        <v>10.28</v>
      </c>
      <c r="G28" s="15">
        <v>52</v>
      </c>
      <c r="H28" s="15">
        <v>6.84</v>
      </c>
      <c r="I28" s="15">
        <v>-31.4</v>
      </c>
      <c r="J28" s="15">
        <v>0</v>
      </c>
    </row>
    <row r="29" spans="1:11">
      <c r="A29" s="15">
        <v>26</v>
      </c>
      <c r="B29" s="16">
        <v>41717.381145833337</v>
      </c>
      <c r="C29" s="15">
        <v>4.8</v>
      </c>
      <c r="D29" s="15">
        <v>2.169</v>
      </c>
      <c r="E29" s="15">
        <v>80.3</v>
      </c>
      <c r="F29" s="15">
        <v>10.24</v>
      </c>
      <c r="G29" s="15">
        <v>52</v>
      </c>
      <c r="H29" s="15">
        <v>6.86</v>
      </c>
      <c r="I29" s="15">
        <v>-32.6</v>
      </c>
      <c r="J29" s="15">
        <v>0</v>
      </c>
    </row>
    <row r="30" spans="1:11">
      <c r="A30" s="15">
        <v>27</v>
      </c>
      <c r="B30" s="16">
        <v>41717.381319444445</v>
      </c>
      <c r="C30" s="15">
        <v>4.8099999999999996</v>
      </c>
      <c r="D30" s="15">
        <v>2.169</v>
      </c>
      <c r="E30" s="15">
        <v>80.2</v>
      </c>
      <c r="F30" s="15">
        <v>10.220000000000001</v>
      </c>
      <c r="G30" s="15">
        <v>52</v>
      </c>
      <c r="H30" s="15">
        <v>6.85</v>
      </c>
      <c r="I30" s="15">
        <v>-32.4</v>
      </c>
      <c r="J30" s="15">
        <v>0</v>
      </c>
    </row>
    <row r="31" spans="1:11">
      <c r="A31" s="15">
        <v>28</v>
      </c>
      <c r="B31" s="16">
        <v>41717.381493055553</v>
      </c>
      <c r="C31" s="15">
        <v>4.8099999999999996</v>
      </c>
      <c r="D31" s="15">
        <v>2.1680000000000001</v>
      </c>
      <c r="E31" s="15">
        <v>80</v>
      </c>
      <c r="F31" s="15">
        <v>10.19</v>
      </c>
      <c r="G31" s="15">
        <v>52</v>
      </c>
      <c r="H31" s="15">
        <v>6.85</v>
      </c>
      <c r="I31" s="15">
        <v>-32</v>
      </c>
      <c r="J31" s="15">
        <v>0</v>
      </c>
    </row>
    <row r="32" spans="1:11">
      <c r="A32" s="12">
        <v>29</v>
      </c>
      <c r="B32" s="13">
        <v>41717.392905092594</v>
      </c>
      <c r="C32" s="12">
        <v>1.99</v>
      </c>
      <c r="D32" s="12">
        <v>0.751</v>
      </c>
      <c r="E32" s="12">
        <v>121.1</v>
      </c>
      <c r="F32" s="12">
        <v>16.71</v>
      </c>
      <c r="G32" s="12">
        <v>54</v>
      </c>
      <c r="H32" s="12">
        <v>7.35</v>
      </c>
      <c r="I32" s="12">
        <v>-59.9</v>
      </c>
      <c r="J32" s="12">
        <v>0</v>
      </c>
      <c r="K32" t="s">
        <v>34</v>
      </c>
    </row>
    <row r="33" spans="1:11">
      <c r="A33" s="12">
        <v>30</v>
      </c>
      <c r="B33" s="13">
        <v>41717.393078703702</v>
      </c>
      <c r="C33" s="12">
        <v>1.99</v>
      </c>
      <c r="D33" s="12">
        <v>0.75</v>
      </c>
      <c r="E33" s="12">
        <v>108.7</v>
      </c>
      <c r="F33" s="12">
        <v>15</v>
      </c>
      <c r="G33" s="12">
        <v>52</v>
      </c>
      <c r="H33" s="12">
        <v>7.29</v>
      </c>
      <c r="I33" s="12">
        <v>-56.6</v>
      </c>
      <c r="J33" s="12">
        <v>0</v>
      </c>
    </row>
    <row r="34" spans="1:11">
      <c r="A34" s="12">
        <v>31</v>
      </c>
      <c r="B34" s="13">
        <v>41717.393252314818</v>
      </c>
      <c r="C34" s="12">
        <v>1.99</v>
      </c>
      <c r="D34" s="12">
        <v>0.75</v>
      </c>
      <c r="E34" s="12">
        <v>106.1</v>
      </c>
      <c r="F34" s="12">
        <v>14.64</v>
      </c>
      <c r="G34" s="12">
        <v>52</v>
      </c>
      <c r="H34" s="12">
        <v>7.26</v>
      </c>
      <c r="I34" s="12">
        <v>-55.2</v>
      </c>
      <c r="J34" s="12">
        <v>0</v>
      </c>
    </row>
    <row r="35" spans="1:11">
      <c r="A35" s="12">
        <v>32</v>
      </c>
      <c r="B35" s="13">
        <v>41717.393425925926</v>
      </c>
      <c r="C35" s="12">
        <v>2</v>
      </c>
      <c r="D35" s="12">
        <v>0.75</v>
      </c>
      <c r="E35" s="12">
        <v>105.1</v>
      </c>
      <c r="F35" s="12">
        <v>14.5</v>
      </c>
      <c r="G35" s="12">
        <v>52</v>
      </c>
      <c r="H35" s="12">
        <v>7.23</v>
      </c>
      <c r="I35" s="12">
        <v>-53.6</v>
      </c>
      <c r="J35" s="12">
        <v>0</v>
      </c>
    </row>
    <row r="36" spans="1:11">
      <c r="A36" s="12">
        <v>33</v>
      </c>
      <c r="B36" s="13">
        <v>41717.393599537034</v>
      </c>
      <c r="C36" s="12">
        <v>2</v>
      </c>
      <c r="D36" s="12">
        <v>0.75</v>
      </c>
      <c r="E36" s="12">
        <v>104.3</v>
      </c>
      <c r="F36" s="12">
        <v>14.4</v>
      </c>
      <c r="G36" s="12">
        <v>52</v>
      </c>
      <c r="H36" s="12">
        <v>7.21</v>
      </c>
      <c r="I36" s="12">
        <v>-52.3</v>
      </c>
      <c r="J36" s="12">
        <v>0</v>
      </c>
    </row>
    <row r="37" spans="1:11">
      <c r="A37" s="12">
        <v>34</v>
      </c>
      <c r="B37" s="13">
        <v>41717.393773148149</v>
      </c>
      <c r="C37" s="12">
        <v>2</v>
      </c>
      <c r="D37" s="12">
        <v>0.75</v>
      </c>
      <c r="E37" s="12">
        <v>103.9</v>
      </c>
      <c r="F37" s="12">
        <v>14.34</v>
      </c>
      <c r="G37" s="12">
        <v>53</v>
      </c>
      <c r="H37" s="12">
        <v>7.18</v>
      </c>
      <c r="I37" s="12">
        <v>-50.8</v>
      </c>
      <c r="J37" s="12">
        <v>0</v>
      </c>
    </row>
    <row r="38" spans="1:11">
      <c r="A38" s="12">
        <v>35</v>
      </c>
      <c r="B38" s="13">
        <v>41717.393946759257</v>
      </c>
      <c r="C38" s="12">
        <v>2.0099999999999998</v>
      </c>
      <c r="D38" s="12">
        <v>0.75</v>
      </c>
      <c r="E38" s="12">
        <v>103.7</v>
      </c>
      <c r="F38" s="12">
        <v>14.3</v>
      </c>
      <c r="G38" s="12">
        <v>51</v>
      </c>
      <c r="H38" s="12">
        <v>7.18</v>
      </c>
      <c r="I38" s="12">
        <v>-50.8</v>
      </c>
      <c r="J38" s="12">
        <v>0</v>
      </c>
    </row>
    <row r="39" spans="1:11">
      <c r="A39" s="12">
        <v>36</v>
      </c>
      <c r="B39" s="13">
        <v>41717.394120370373</v>
      </c>
      <c r="C39" s="12">
        <v>2.0099999999999998</v>
      </c>
      <c r="D39" s="12">
        <v>0.75</v>
      </c>
      <c r="E39" s="12">
        <v>103.6</v>
      </c>
      <c r="F39" s="12">
        <v>14.29</v>
      </c>
      <c r="G39" s="12">
        <v>51</v>
      </c>
      <c r="H39" s="12">
        <v>7.16</v>
      </c>
      <c r="I39" s="12">
        <v>-49.8</v>
      </c>
      <c r="J39" s="12">
        <v>0</v>
      </c>
    </row>
    <row r="40" spans="1:11">
      <c r="A40" s="12">
        <v>37</v>
      </c>
      <c r="B40" s="13">
        <v>41717.394293981481</v>
      </c>
      <c r="C40" s="12">
        <v>2.02</v>
      </c>
      <c r="D40" s="12">
        <v>0.75</v>
      </c>
      <c r="E40" s="12">
        <v>103.4</v>
      </c>
      <c r="F40" s="12">
        <v>14.26</v>
      </c>
      <c r="G40" s="12">
        <v>52</v>
      </c>
      <c r="H40" s="12">
        <v>7.16</v>
      </c>
      <c r="I40" s="12">
        <v>-49.3</v>
      </c>
      <c r="J40" s="12">
        <v>0</v>
      </c>
    </row>
    <row r="41" spans="1:11">
      <c r="A41" s="12">
        <v>38</v>
      </c>
      <c r="B41" s="13">
        <v>41717.394467592596</v>
      </c>
      <c r="C41" s="12">
        <v>2.02</v>
      </c>
      <c r="D41" s="12">
        <v>0.75</v>
      </c>
      <c r="E41" s="12">
        <v>103.4</v>
      </c>
      <c r="F41" s="12">
        <v>14.26</v>
      </c>
      <c r="G41" s="12">
        <v>52</v>
      </c>
      <c r="H41" s="12">
        <v>7.14</v>
      </c>
      <c r="I41" s="12">
        <v>-48.2</v>
      </c>
      <c r="J41" s="12">
        <v>0</v>
      </c>
    </row>
    <row r="42" spans="1:11">
      <c r="A42" s="12">
        <v>39</v>
      </c>
      <c r="B42" s="13">
        <v>41717.394641203704</v>
      </c>
      <c r="C42" s="12">
        <v>2.02</v>
      </c>
      <c r="D42" s="12">
        <v>0.75</v>
      </c>
      <c r="E42" s="12">
        <v>103.3</v>
      </c>
      <c r="F42" s="12">
        <v>14.25</v>
      </c>
      <c r="G42" s="12">
        <v>51</v>
      </c>
      <c r="H42" s="12">
        <v>7.15</v>
      </c>
      <c r="I42" s="12">
        <v>-48.7</v>
      </c>
      <c r="J42" s="12">
        <v>0</v>
      </c>
    </row>
    <row r="43" spans="1:11">
      <c r="A43" s="12">
        <v>40</v>
      </c>
      <c r="B43" s="13">
        <v>41717.394814814812</v>
      </c>
      <c r="C43" s="12">
        <v>2.0299999999999998</v>
      </c>
      <c r="D43" s="12">
        <v>0.75</v>
      </c>
      <c r="E43" s="12">
        <v>103.3</v>
      </c>
      <c r="F43" s="12">
        <v>14.24</v>
      </c>
      <c r="G43" s="12">
        <v>51</v>
      </c>
      <c r="H43" s="12">
        <v>7.13</v>
      </c>
      <c r="I43" s="12">
        <v>-48</v>
      </c>
      <c r="J43" s="12">
        <v>0</v>
      </c>
    </row>
    <row r="44" spans="1:11">
      <c r="A44" s="12">
        <v>41</v>
      </c>
      <c r="B44" s="13">
        <v>41717.394988425927</v>
      </c>
      <c r="C44" s="12">
        <v>2.0299999999999998</v>
      </c>
      <c r="D44" s="12">
        <v>0.75</v>
      </c>
      <c r="E44" s="12">
        <v>103.2</v>
      </c>
      <c r="F44" s="12">
        <v>14.23</v>
      </c>
      <c r="G44" s="12">
        <v>51</v>
      </c>
      <c r="H44" s="12">
        <v>7.13</v>
      </c>
      <c r="I44" s="12">
        <v>-47.9</v>
      </c>
      <c r="J44" s="12">
        <v>0</v>
      </c>
    </row>
    <row r="45" spans="1:11">
      <c r="A45" s="19">
        <v>42</v>
      </c>
      <c r="B45" s="20">
        <v>41717.410439814812</v>
      </c>
      <c r="C45" s="19">
        <v>3.3</v>
      </c>
      <c r="D45" s="19">
        <v>0.38</v>
      </c>
      <c r="E45" s="19">
        <v>123.5</v>
      </c>
      <c r="F45" s="19">
        <v>16.47</v>
      </c>
      <c r="G45" s="19">
        <v>52</v>
      </c>
      <c r="H45" s="19">
        <v>7.14</v>
      </c>
      <c r="I45" s="19">
        <v>-48.4</v>
      </c>
      <c r="J45" s="19">
        <v>0</v>
      </c>
      <c r="K45" t="s">
        <v>35</v>
      </c>
    </row>
    <row r="46" spans="1:11">
      <c r="A46" s="19">
        <v>43</v>
      </c>
      <c r="B46" s="20">
        <v>41717.410613425927</v>
      </c>
      <c r="C46" s="19">
        <v>3.28</v>
      </c>
      <c r="D46" s="19">
        <v>0.38</v>
      </c>
      <c r="E46" s="19">
        <v>110.5</v>
      </c>
      <c r="F46" s="19">
        <v>14.75</v>
      </c>
      <c r="G46" s="19">
        <v>52</v>
      </c>
      <c r="H46" s="19">
        <v>7.08</v>
      </c>
      <c r="I46" s="19">
        <v>-45.2</v>
      </c>
      <c r="J46" s="19">
        <v>0</v>
      </c>
    </row>
    <row r="47" spans="1:11">
      <c r="A47" s="19">
        <v>44</v>
      </c>
      <c r="B47" s="20">
        <v>41717.410787037035</v>
      </c>
      <c r="C47" s="19">
        <v>3.3</v>
      </c>
      <c r="D47" s="19">
        <v>0.38</v>
      </c>
      <c r="E47" s="19">
        <v>106.9</v>
      </c>
      <c r="F47" s="19">
        <v>14.25</v>
      </c>
      <c r="G47" s="19">
        <v>51</v>
      </c>
      <c r="H47" s="19">
        <v>7.05</v>
      </c>
      <c r="I47" s="19">
        <v>-43.3</v>
      </c>
      <c r="J47" s="19">
        <v>0</v>
      </c>
    </row>
    <row r="48" spans="1:11">
      <c r="A48" s="19">
        <v>45</v>
      </c>
      <c r="B48" s="20">
        <v>41717.410960648151</v>
      </c>
      <c r="C48" s="19">
        <v>3.29</v>
      </c>
      <c r="D48" s="19">
        <v>0.38100000000000001</v>
      </c>
      <c r="E48" s="19">
        <v>105.6</v>
      </c>
      <c r="F48" s="19">
        <v>14.09</v>
      </c>
      <c r="G48" s="19">
        <v>51</v>
      </c>
      <c r="H48" s="19">
        <v>7.02</v>
      </c>
      <c r="I48" s="19">
        <v>-41.5</v>
      </c>
      <c r="J48" s="19">
        <v>0</v>
      </c>
    </row>
    <row r="49" spans="1:11">
      <c r="A49" s="19">
        <v>46</v>
      </c>
      <c r="B49" s="20">
        <v>41717.411134259259</v>
      </c>
      <c r="C49" s="19">
        <v>3.29</v>
      </c>
      <c r="D49" s="19">
        <v>0.38100000000000001</v>
      </c>
      <c r="E49" s="19">
        <v>104.5</v>
      </c>
      <c r="F49" s="19">
        <v>13.94</v>
      </c>
      <c r="G49" s="19">
        <v>51</v>
      </c>
      <c r="H49" s="19">
        <v>6.99</v>
      </c>
      <c r="I49" s="19">
        <v>-40.200000000000003</v>
      </c>
      <c r="J49" s="19">
        <v>0</v>
      </c>
    </row>
    <row r="50" spans="1:11">
      <c r="A50" s="19">
        <v>47</v>
      </c>
      <c r="B50" s="20">
        <v>41717.411307870374</v>
      </c>
      <c r="C50" s="19">
        <v>3.29</v>
      </c>
      <c r="D50" s="19">
        <v>0.38100000000000001</v>
      </c>
      <c r="E50" s="19">
        <v>103.8</v>
      </c>
      <c r="F50" s="19">
        <v>13.85</v>
      </c>
      <c r="G50" s="19">
        <v>51</v>
      </c>
      <c r="H50" s="19">
        <v>6.96</v>
      </c>
      <c r="I50" s="19">
        <v>-38.4</v>
      </c>
      <c r="J50" s="19">
        <v>0</v>
      </c>
    </row>
    <row r="51" spans="1:11">
      <c r="A51" s="19">
        <v>48</v>
      </c>
      <c r="B51" s="20">
        <v>41717.411481481482</v>
      </c>
      <c r="C51" s="19">
        <v>3.29</v>
      </c>
      <c r="D51" s="19">
        <v>0.38</v>
      </c>
      <c r="E51" s="19">
        <v>103.4</v>
      </c>
      <c r="F51" s="19">
        <v>13.79</v>
      </c>
      <c r="G51" s="19">
        <v>51</v>
      </c>
      <c r="H51" s="19">
        <v>6.96</v>
      </c>
      <c r="I51" s="19">
        <v>-38.200000000000003</v>
      </c>
      <c r="J51" s="19">
        <v>0</v>
      </c>
    </row>
    <row r="52" spans="1:11">
      <c r="A52" s="19">
        <v>49</v>
      </c>
      <c r="B52" s="20">
        <v>41717.41165509259</v>
      </c>
      <c r="C52" s="19">
        <v>3.29</v>
      </c>
      <c r="D52" s="19">
        <v>0.38100000000000001</v>
      </c>
      <c r="E52" s="19">
        <v>103.1</v>
      </c>
      <c r="F52" s="19">
        <v>13.76</v>
      </c>
      <c r="G52" s="19">
        <v>51</v>
      </c>
      <c r="H52" s="19">
        <v>6.94</v>
      </c>
      <c r="I52" s="19">
        <v>-37.1</v>
      </c>
      <c r="J52" s="19">
        <v>0</v>
      </c>
    </row>
    <row r="53" spans="1:11">
      <c r="A53" s="19">
        <v>50</v>
      </c>
      <c r="B53" s="20">
        <v>41717.411828703705</v>
      </c>
      <c r="C53" s="19">
        <v>3.29</v>
      </c>
      <c r="D53" s="19">
        <v>0.38100000000000001</v>
      </c>
      <c r="E53" s="19">
        <v>102.8</v>
      </c>
      <c r="F53" s="19">
        <v>13.72</v>
      </c>
      <c r="G53" s="19">
        <v>51</v>
      </c>
      <c r="H53" s="19">
        <v>6.92</v>
      </c>
      <c r="I53" s="19">
        <v>-36.1</v>
      </c>
      <c r="J53" s="19">
        <v>0</v>
      </c>
    </row>
    <row r="54" spans="1:11">
      <c r="A54" s="19">
        <v>51</v>
      </c>
      <c r="B54" s="20">
        <v>41717.412002314813</v>
      </c>
      <c r="C54" s="19">
        <v>3.3</v>
      </c>
      <c r="D54" s="19">
        <v>0.38100000000000001</v>
      </c>
      <c r="E54" s="19">
        <v>102.6</v>
      </c>
      <c r="F54" s="19">
        <v>13.69</v>
      </c>
      <c r="G54" s="19">
        <v>51</v>
      </c>
      <c r="H54" s="19">
        <v>6.89</v>
      </c>
      <c r="I54" s="19">
        <v>-34.700000000000003</v>
      </c>
      <c r="J54" s="19">
        <v>0</v>
      </c>
    </row>
    <row r="55" spans="1:11">
      <c r="A55" s="19">
        <v>52</v>
      </c>
      <c r="B55" s="20">
        <v>41717.412175925929</v>
      </c>
      <c r="C55" s="19">
        <v>3.3</v>
      </c>
      <c r="D55" s="19">
        <v>0.38</v>
      </c>
      <c r="E55" s="19">
        <v>102.5</v>
      </c>
      <c r="F55" s="19">
        <v>13.67</v>
      </c>
      <c r="G55" s="19">
        <v>51</v>
      </c>
      <c r="H55" s="19">
        <v>6.89</v>
      </c>
      <c r="I55" s="19">
        <v>-34.700000000000003</v>
      </c>
      <c r="J55" s="19">
        <v>0</v>
      </c>
    </row>
    <row r="56" spans="1:11">
      <c r="A56" s="19">
        <v>53</v>
      </c>
      <c r="B56" s="20">
        <v>41717.412349537037</v>
      </c>
      <c r="C56" s="19">
        <v>3.3</v>
      </c>
      <c r="D56" s="19">
        <v>0.38100000000000001</v>
      </c>
      <c r="E56" s="19">
        <v>102.5</v>
      </c>
      <c r="F56" s="19">
        <v>13.67</v>
      </c>
      <c r="G56" s="19">
        <v>51</v>
      </c>
      <c r="H56" s="19">
        <v>6.88</v>
      </c>
      <c r="I56" s="19">
        <v>-33.799999999999997</v>
      </c>
      <c r="J56" s="19">
        <v>0</v>
      </c>
    </row>
    <row r="57" spans="1:11">
      <c r="A57" s="19">
        <v>54</v>
      </c>
      <c r="B57" s="20">
        <v>41717.412523148145</v>
      </c>
      <c r="C57" s="19">
        <v>3.3</v>
      </c>
      <c r="D57" s="19">
        <v>0.38100000000000001</v>
      </c>
      <c r="E57" s="19">
        <v>102.4</v>
      </c>
      <c r="F57" s="19">
        <v>13.66</v>
      </c>
      <c r="G57" s="19">
        <v>51</v>
      </c>
      <c r="H57" s="19">
        <v>6.87</v>
      </c>
      <c r="I57" s="19">
        <v>-33.1</v>
      </c>
      <c r="J57" s="19">
        <v>0</v>
      </c>
    </row>
    <row r="58" spans="1:11">
      <c r="A58" s="19">
        <v>55</v>
      </c>
      <c r="B58" s="20">
        <v>41717.41269675926</v>
      </c>
      <c r="C58" s="19">
        <v>3.33</v>
      </c>
      <c r="D58" s="19">
        <v>0.38100000000000001</v>
      </c>
      <c r="E58" s="19">
        <v>102.4</v>
      </c>
      <c r="F58" s="19">
        <v>13.65</v>
      </c>
      <c r="G58" s="19">
        <v>51</v>
      </c>
      <c r="H58" s="19">
        <v>6.84</v>
      </c>
      <c r="I58" s="19">
        <v>-31.9</v>
      </c>
      <c r="J58" s="19">
        <v>0</v>
      </c>
    </row>
    <row r="59" spans="1:11">
      <c r="A59" s="19">
        <v>56</v>
      </c>
      <c r="B59" s="20">
        <v>41717.412870370368</v>
      </c>
      <c r="C59" s="19">
        <v>3.32</v>
      </c>
      <c r="D59" s="19">
        <v>0.38100000000000001</v>
      </c>
      <c r="E59" s="19">
        <v>102.5</v>
      </c>
      <c r="F59" s="19">
        <v>13.66</v>
      </c>
      <c r="G59" s="19">
        <v>51</v>
      </c>
      <c r="H59" s="19">
        <v>6.85</v>
      </c>
      <c r="I59" s="19">
        <v>-32.1</v>
      </c>
      <c r="J59" s="19">
        <v>0</v>
      </c>
    </row>
    <row r="60" spans="1:11">
      <c r="A60" s="17">
        <v>57</v>
      </c>
      <c r="B60" s="18">
        <v>41717.425208333334</v>
      </c>
      <c r="C60" s="17">
        <v>0.8</v>
      </c>
      <c r="D60" s="17">
        <v>0.19500000000000001</v>
      </c>
      <c r="E60" s="17">
        <v>122.3</v>
      </c>
      <c r="F60" s="17">
        <v>17.48</v>
      </c>
      <c r="G60" s="17">
        <v>51</v>
      </c>
      <c r="H60" s="17">
        <v>6.93</v>
      </c>
      <c r="I60" s="17">
        <v>-36.5</v>
      </c>
      <c r="J60" s="17">
        <v>0</v>
      </c>
      <c r="K60" t="s">
        <v>36</v>
      </c>
    </row>
    <row r="61" spans="1:11">
      <c r="A61" s="17">
        <v>58</v>
      </c>
      <c r="B61" s="18">
        <v>41717.425381944442</v>
      </c>
      <c r="C61" s="17">
        <v>0.74</v>
      </c>
      <c r="D61" s="17">
        <v>0.19500000000000001</v>
      </c>
      <c r="E61" s="17">
        <v>108.3</v>
      </c>
      <c r="F61" s="17">
        <v>15.5</v>
      </c>
      <c r="G61" s="17">
        <v>50</v>
      </c>
      <c r="H61" s="17">
        <v>6.72</v>
      </c>
      <c r="I61" s="17">
        <v>-24.9</v>
      </c>
      <c r="J61" s="17">
        <v>0</v>
      </c>
    </row>
    <row r="62" spans="1:11">
      <c r="A62" s="17">
        <v>59</v>
      </c>
      <c r="B62" s="18">
        <v>41717.425555555557</v>
      </c>
      <c r="C62" s="17">
        <v>0.73</v>
      </c>
      <c r="D62" s="17">
        <v>0.19400000000000001</v>
      </c>
      <c r="E62" s="17">
        <v>105.1</v>
      </c>
      <c r="F62" s="17">
        <v>15.05</v>
      </c>
      <c r="G62" s="17">
        <v>50</v>
      </c>
      <c r="H62" s="17">
        <v>6.62</v>
      </c>
      <c r="I62" s="17">
        <v>-19.7</v>
      </c>
      <c r="J62" s="17">
        <v>0</v>
      </c>
    </row>
    <row r="63" spans="1:11">
      <c r="A63" s="17">
        <v>60</v>
      </c>
      <c r="B63" s="18">
        <v>41717.425729166665</v>
      </c>
      <c r="C63" s="17">
        <v>0.72</v>
      </c>
      <c r="D63" s="17">
        <v>0.19400000000000001</v>
      </c>
      <c r="E63" s="17">
        <v>103</v>
      </c>
      <c r="F63" s="17">
        <v>14.74</v>
      </c>
      <c r="G63" s="17">
        <v>49</v>
      </c>
      <c r="H63" s="17">
        <v>6.54</v>
      </c>
      <c r="I63" s="17">
        <v>-15.3</v>
      </c>
      <c r="J63" s="17">
        <v>0</v>
      </c>
    </row>
    <row r="64" spans="1:11">
      <c r="A64" s="17">
        <v>61</v>
      </c>
      <c r="B64" s="18">
        <v>41717.425902777781</v>
      </c>
      <c r="C64" s="17">
        <v>0.73</v>
      </c>
      <c r="D64" s="17">
        <v>0.19400000000000001</v>
      </c>
      <c r="E64" s="17">
        <v>101.9</v>
      </c>
      <c r="F64" s="17">
        <v>14.59</v>
      </c>
      <c r="G64" s="17">
        <v>49</v>
      </c>
      <c r="H64" s="17">
        <v>6.47</v>
      </c>
      <c r="I64" s="17">
        <v>-11.3</v>
      </c>
      <c r="J64" s="17">
        <v>0</v>
      </c>
    </row>
    <row r="65" spans="1:23">
      <c r="A65" s="17">
        <v>62</v>
      </c>
      <c r="B65" s="18">
        <v>41717.426076388889</v>
      </c>
      <c r="C65" s="17">
        <v>0.73</v>
      </c>
      <c r="D65" s="17">
        <v>0.19400000000000001</v>
      </c>
      <c r="E65" s="17">
        <v>101</v>
      </c>
      <c r="F65" s="17">
        <v>14.46</v>
      </c>
      <c r="G65" s="17">
        <v>50</v>
      </c>
      <c r="H65" s="17">
        <v>6.4</v>
      </c>
      <c r="I65" s="17">
        <v>-7.4</v>
      </c>
      <c r="J65" s="17">
        <v>0</v>
      </c>
    </row>
    <row r="66" spans="1:23">
      <c r="A66" s="17">
        <v>63</v>
      </c>
      <c r="B66" s="18">
        <v>41717.426249999997</v>
      </c>
      <c r="C66" s="17">
        <v>0.73</v>
      </c>
      <c r="D66" s="17">
        <v>0.19400000000000001</v>
      </c>
      <c r="E66" s="17">
        <v>100.3</v>
      </c>
      <c r="F66" s="17">
        <v>14.36</v>
      </c>
      <c r="G66" s="17">
        <v>50</v>
      </c>
      <c r="H66" s="17">
        <v>6.35</v>
      </c>
      <c r="I66" s="17">
        <v>-4.5999999999999996</v>
      </c>
      <c r="J66" s="17">
        <v>0</v>
      </c>
    </row>
    <row r="67" spans="1:23">
      <c r="A67" s="17">
        <v>64</v>
      </c>
      <c r="B67" s="18">
        <v>41717.426423611112</v>
      </c>
      <c r="C67" s="17">
        <v>0.72</v>
      </c>
      <c r="D67" s="17">
        <v>0.19400000000000001</v>
      </c>
      <c r="E67" s="17">
        <v>99.6</v>
      </c>
      <c r="F67" s="17">
        <v>14.26</v>
      </c>
      <c r="G67" s="17">
        <v>49</v>
      </c>
      <c r="H67" s="17">
        <v>6.3</v>
      </c>
      <c r="I67" s="17">
        <v>-2.2000000000000002</v>
      </c>
      <c r="J67" s="17">
        <v>0</v>
      </c>
    </row>
    <row r="68" spans="1:23">
      <c r="A68" s="17">
        <v>65</v>
      </c>
      <c r="B68" s="18">
        <v>41717.42659722222</v>
      </c>
      <c r="C68" s="17">
        <v>0.73</v>
      </c>
      <c r="D68" s="17">
        <v>0.19400000000000001</v>
      </c>
      <c r="E68" s="17">
        <v>99.1</v>
      </c>
      <c r="F68" s="17">
        <v>14.19</v>
      </c>
      <c r="G68" s="17">
        <v>49</v>
      </c>
      <c r="H68" s="17">
        <v>6.26</v>
      </c>
      <c r="I68" s="17">
        <v>0.1</v>
      </c>
      <c r="J68" s="17">
        <v>0</v>
      </c>
    </row>
    <row r="69" spans="1:23">
      <c r="A69" s="17">
        <v>66</v>
      </c>
      <c r="B69" s="18">
        <v>41717.426770833335</v>
      </c>
      <c r="C69" s="17">
        <v>0.74</v>
      </c>
      <c r="D69" s="17">
        <v>0.19400000000000001</v>
      </c>
      <c r="E69" s="17">
        <v>98.7</v>
      </c>
      <c r="F69" s="17">
        <v>14.13</v>
      </c>
      <c r="G69" s="17">
        <v>49</v>
      </c>
      <c r="H69" s="17">
        <v>6.22</v>
      </c>
      <c r="I69" s="17">
        <v>2.7</v>
      </c>
      <c r="J69" s="17">
        <v>0</v>
      </c>
    </row>
    <row r="70" spans="1:23">
      <c r="A70" s="17">
        <v>67</v>
      </c>
      <c r="B70" s="18">
        <v>41717.426944444444</v>
      </c>
      <c r="C70" s="17">
        <v>0.73</v>
      </c>
      <c r="D70" s="17">
        <v>0.19400000000000001</v>
      </c>
      <c r="E70" s="17">
        <v>98.6</v>
      </c>
      <c r="F70" s="17">
        <v>14.12</v>
      </c>
      <c r="G70" s="17">
        <v>49</v>
      </c>
      <c r="H70" s="17">
        <v>6.19</v>
      </c>
      <c r="I70" s="17">
        <v>4.3</v>
      </c>
      <c r="J70" s="17">
        <v>0</v>
      </c>
    </row>
    <row r="71" spans="1:23">
      <c r="A71" s="17">
        <v>68</v>
      </c>
      <c r="B71" s="18">
        <v>41717.427118055559</v>
      </c>
      <c r="C71" s="17">
        <v>0.74</v>
      </c>
      <c r="D71" s="17">
        <v>0.19400000000000001</v>
      </c>
      <c r="E71" s="17">
        <v>98.3</v>
      </c>
      <c r="F71" s="17">
        <v>14.07</v>
      </c>
      <c r="G71" s="17">
        <v>49</v>
      </c>
      <c r="H71" s="17">
        <v>6.16</v>
      </c>
      <c r="I71" s="17">
        <v>5.7</v>
      </c>
      <c r="J71" s="17">
        <v>0</v>
      </c>
    </row>
    <row r="72" spans="1:23">
      <c r="A72" s="17">
        <v>69</v>
      </c>
      <c r="B72" s="18">
        <v>41717.427291666667</v>
      </c>
      <c r="C72" s="17">
        <v>0.75</v>
      </c>
      <c r="D72" s="17">
        <v>0.19400000000000001</v>
      </c>
      <c r="E72" s="17">
        <v>98.2</v>
      </c>
      <c r="F72" s="17">
        <v>14.06</v>
      </c>
      <c r="G72" s="17">
        <v>49</v>
      </c>
      <c r="H72" s="17">
        <v>6.14</v>
      </c>
      <c r="I72" s="17">
        <v>7.2</v>
      </c>
      <c r="J72" s="17">
        <v>0</v>
      </c>
    </row>
    <row r="73" spans="1:23">
      <c r="A73" s="17">
        <v>70</v>
      </c>
      <c r="B73" s="18">
        <v>41717.427465277775</v>
      </c>
      <c r="C73" s="17">
        <v>0.74</v>
      </c>
      <c r="D73" s="17">
        <v>0.19400000000000001</v>
      </c>
      <c r="E73" s="17">
        <v>98.3</v>
      </c>
      <c r="F73" s="17">
        <v>14.07</v>
      </c>
      <c r="G73" s="17">
        <v>49</v>
      </c>
      <c r="H73" s="17">
        <v>6.1</v>
      </c>
      <c r="I73" s="17">
        <v>9</v>
      </c>
      <c r="J73" s="17">
        <v>0</v>
      </c>
    </row>
    <row r="74" spans="1:23">
      <c r="A74" s="17">
        <v>71</v>
      </c>
      <c r="B74" s="18">
        <v>41717.42763888889</v>
      </c>
      <c r="C74" s="17">
        <v>0.75</v>
      </c>
      <c r="D74" s="17">
        <v>0.19400000000000001</v>
      </c>
      <c r="E74" s="17">
        <v>98.3</v>
      </c>
      <c r="F74" s="17">
        <v>14.07</v>
      </c>
      <c r="G74" s="17">
        <v>49</v>
      </c>
      <c r="H74" s="17">
        <v>6.08</v>
      </c>
      <c r="I74" s="17">
        <v>9.9</v>
      </c>
      <c r="J74" s="17">
        <v>0</v>
      </c>
    </row>
    <row r="75" spans="1:23">
      <c r="A75" s="17">
        <v>72</v>
      </c>
      <c r="B75" s="18">
        <v>41717.427812499998</v>
      </c>
      <c r="C75" s="17">
        <v>0.75</v>
      </c>
      <c r="D75" s="17">
        <v>0.19400000000000001</v>
      </c>
      <c r="E75" s="17">
        <v>98.3</v>
      </c>
      <c r="F75" s="17">
        <v>14.06</v>
      </c>
      <c r="G75" s="17">
        <v>49</v>
      </c>
      <c r="H75" s="17">
        <v>6.07</v>
      </c>
      <c r="I75" s="17">
        <v>10.7</v>
      </c>
      <c r="J75" s="17">
        <v>0</v>
      </c>
      <c r="N75" s="6">
        <v>0</v>
      </c>
      <c r="O75" s="7">
        <v>41717.362708333334</v>
      </c>
      <c r="P75" s="6">
        <v>18.97</v>
      </c>
      <c r="Q75" s="6">
        <v>7.0999999999999994E-2</v>
      </c>
      <c r="R75" s="6">
        <v>118.5</v>
      </c>
      <c r="S75" s="6">
        <v>10.99</v>
      </c>
      <c r="T75" s="6">
        <v>53</v>
      </c>
      <c r="U75" s="6">
        <v>6.93</v>
      </c>
      <c r="V75" s="6">
        <v>-36.6</v>
      </c>
      <c r="W75" s="6">
        <v>0</v>
      </c>
    </row>
    <row r="76" spans="1:23">
      <c r="A76" s="17">
        <v>73</v>
      </c>
      <c r="B76" s="18">
        <v>41717.427986111114</v>
      </c>
      <c r="C76" s="17">
        <v>0.75</v>
      </c>
      <c r="D76" s="17">
        <v>0.19400000000000001</v>
      </c>
      <c r="E76" s="17">
        <v>98.4</v>
      </c>
      <c r="F76" s="17">
        <v>14.08</v>
      </c>
      <c r="G76" s="17">
        <v>49</v>
      </c>
      <c r="H76" s="17">
        <v>6.05</v>
      </c>
      <c r="I76" s="17">
        <v>11.7</v>
      </c>
      <c r="J76" s="17">
        <v>0</v>
      </c>
      <c r="N76" s="6">
        <v>1</v>
      </c>
      <c r="O76" s="7">
        <v>41717.362881944442</v>
      </c>
      <c r="P76" s="6">
        <v>18.97</v>
      </c>
      <c r="Q76" s="6">
        <v>7.0999999999999994E-2</v>
      </c>
      <c r="R76" s="6">
        <v>106.2</v>
      </c>
      <c r="S76" s="6">
        <v>9.86</v>
      </c>
      <c r="T76" s="6">
        <v>52</v>
      </c>
      <c r="U76" s="6">
        <v>6.92</v>
      </c>
      <c r="V76" s="6">
        <v>-35.700000000000003</v>
      </c>
      <c r="W76" s="6">
        <v>0</v>
      </c>
    </row>
    <row r="77" spans="1:23">
      <c r="A77" s="17">
        <v>74</v>
      </c>
      <c r="B77" s="18">
        <v>41717.428159722222</v>
      </c>
      <c r="C77" s="17">
        <v>0.75</v>
      </c>
      <c r="D77" s="17">
        <v>0.19400000000000001</v>
      </c>
      <c r="E77" s="17">
        <v>98.7</v>
      </c>
      <c r="F77" s="17">
        <v>14.12</v>
      </c>
      <c r="G77" s="17">
        <v>49</v>
      </c>
      <c r="H77" s="17">
        <v>6.03</v>
      </c>
      <c r="I77" s="17">
        <v>13.1</v>
      </c>
      <c r="J77" s="17">
        <v>0</v>
      </c>
      <c r="N77" s="6">
        <v>2</v>
      </c>
      <c r="O77" s="7">
        <v>41717.363055555557</v>
      </c>
      <c r="P77" s="6">
        <v>18.97</v>
      </c>
      <c r="Q77" s="6">
        <v>7.0000000000000007E-2</v>
      </c>
      <c r="R77" s="6">
        <v>104.7</v>
      </c>
      <c r="S77" s="6">
        <v>9.7200000000000006</v>
      </c>
      <c r="T77" s="6">
        <v>52</v>
      </c>
      <c r="U77" s="6">
        <v>6.91</v>
      </c>
      <c r="V77" s="6">
        <v>-35.4</v>
      </c>
      <c r="W77" s="6">
        <v>0</v>
      </c>
    </row>
    <row r="78" spans="1:23">
      <c r="A78" s="17">
        <v>75</v>
      </c>
      <c r="B78" s="18">
        <v>41717.428333333337</v>
      </c>
      <c r="C78" s="17">
        <v>0.75</v>
      </c>
      <c r="D78" s="17">
        <v>0.19400000000000001</v>
      </c>
      <c r="E78" s="17">
        <v>98.8</v>
      </c>
      <c r="F78" s="17">
        <v>14.14</v>
      </c>
      <c r="G78" s="17">
        <v>50</v>
      </c>
      <c r="H78" s="17">
        <v>6.02</v>
      </c>
      <c r="I78" s="17">
        <v>13.6</v>
      </c>
      <c r="J78" s="17">
        <v>0</v>
      </c>
      <c r="N78" s="6">
        <v>3</v>
      </c>
      <c r="O78" s="7">
        <v>41717.363229166665</v>
      </c>
      <c r="P78" s="6">
        <v>18.97</v>
      </c>
      <c r="Q78" s="6">
        <v>7.0000000000000007E-2</v>
      </c>
      <c r="R78" s="6">
        <v>103.9</v>
      </c>
      <c r="S78" s="6">
        <v>9.64</v>
      </c>
      <c r="T78" s="6">
        <v>52</v>
      </c>
      <c r="U78" s="6">
        <v>6.9</v>
      </c>
      <c r="V78" s="6">
        <v>-34.9</v>
      </c>
      <c r="W78" s="6">
        <v>0</v>
      </c>
    </row>
    <row r="79" spans="1:23">
      <c r="A79" s="17">
        <v>76</v>
      </c>
      <c r="B79" s="18">
        <v>41717.428506944445</v>
      </c>
      <c r="C79" s="17">
        <v>0.74</v>
      </c>
      <c r="D79" s="17">
        <v>0.19400000000000001</v>
      </c>
      <c r="E79" s="17">
        <v>98.9</v>
      </c>
      <c r="F79" s="17">
        <v>14.16</v>
      </c>
      <c r="G79" s="17">
        <v>49</v>
      </c>
      <c r="H79" s="17">
        <v>6.01</v>
      </c>
      <c r="I79" s="17">
        <v>14</v>
      </c>
      <c r="J79" s="17">
        <v>0</v>
      </c>
      <c r="N79" s="8">
        <v>77</v>
      </c>
      <c r="O79" s="9">
        <v>41717.455011574071</v>
      </c>
      <c r="P79" s="8">
        <v>18.57</v>
      </c>
      <c r="Q79" s="8">
        <v>0.11700000000000001</v>
      </c>
      <c r="R79" s="8">
        <v>160.1</v>
      </c>
      <c r="S79" s="8">
        <v>14.98</v>
      </c>
      <c r="T79" s="8">
        <v>53</v>
      </c>
      <c r="U79" s="8">
        <v>7.27</v>
      </c>
      <c r="V79" s="8">
        <v>-56.8</v>
      </c>
      <c r="W79" s="8">
        <v>0</v>
      </c>
    </row>
    <row r="80" spans="1:23">
      <c r="A80" s="8">
        <v>77</v>
      </c>
      <c r="B80" s="9">
        <v>41717.455011574071</v>
      </c>
      <c r="C80" s="8">
        <v>18.57</v>
      </c>
      <c r="D80" s="8">
        <v>0.11700000000000001</v>
      </c>
      <c r="E80" s="8">
        <v>160.1</v>
      </c>
      <c r="F80" s="8">
        <v>14.98</v>
      </c>
      <c r="G80" s="8">
        <v>53</v>
      </c>
      <c r="H80" s="8">
        <v>7.27</v>
      </c>
      <c r="I80" s="8">
        <v>-56.8</v>
      </c>
      <c r="J80" s="8">
        <v>0</v>
      </c>
      <c r="N80" s="8">
        <v>78</v>
      </c>
      <c r="O80" s="9">
        <v>41717.455185185187</v>
      </c>
      <c r="P80" s="8">
        <v>18.57</v>
      </c>
      <c r="Q80" s="8">
        <v>0.11700000000000001</v>
      </c>
      <c r="R80" s="8">
        <v>105.7</v>
      </c>
      <c r="S80" s="8">
        <v>9.8800000000000008</v>
      </c>
      <c r="T80" s="8">
        <v>52</v>
      </c>
      <c r="U80" s="8">
        <v>7.28</v>
      </c>
      <c r="V80" s="8">
        <v>-56.9</v>
      </c>
      <c r="W80" s="8">
        <v>0</v>
      </c>
    </row>
    <row r="81" spans="1:23">
      <c r="A81" s="8">
        <v>78</v>
      </c>
      <c r="B81" s="9">
        <v>41717.455185185187</v>
      </c>
      <c r="C81" s="8">
        <v>18.57</v>
      </c>
      <c r="D81" s="8">
        <v>0.11700000000000001</v>
      </c>
      <c r="E81" s="8">
        <v>105.7</v>
      </c>
      <c r="F81" s="8">
        <v>9.8800000000000008</v>
      </c>
      <c r="G81" s="8">
        <v>52</v>
      </c>
      <c r="H81" s="8">
        <v>7.28</v>
      </c>
      <c r="I81" s="8">
        <v>-56.9</v>
      </c>
      <c r="J81" s="8">
        <v>0</v>
      </c>
      <c r="N81" s="8">
        <v>79</v>
      </c>
      <c r="O81" s="9">
        <v>41717.455358796295</v>
      </c>
      <c r="P81" s="8">
        <v>18.57</v>
      </c>
      <c r="Q81" s="8">
        <v>0.11700000000000001</v>
      </c>
      <c r="R81" s="8">
        <v>103.5</v>
      </c>
      <c r="S81" s="8">
        <v>9.68</v>
      </c>
      <c r="T81" s="8">
        <v>53</v>
      </c>
      <c r="U81" s="8">
        <v>7.27</v>
      </c>
      <c r="V81" s="8">
        <v>-56.8</v>
      </c>
      <c r="W81" s="8">
        <v>0</v>
      </c>
    </row>
    <row r="82" spans="1:23">
      <c r="A82" s="8">
        <v>79</v>
      </c>
      <c r="B82" s="9">
        <v>41717.455358796295</v>
      </c>
      <c r="C82" s="8">
        <v>18.57</v>
      </c>
      <c r="D82" s="8">
        <v>0.11700000000000001</v>
      </c>
      <c r="E82" s="8">
        <v>103.5</v>
      </c>
      <c r="F82" s="8">
        <v>9.68</v>
      </c>
      <c r="G82" s="8">
        <v>53</v>
      </c>
      <c r="H82" s="8">
        <v>7.27</v>
      </c>
      <c r="I82" s="8">
        <v>-56.8</v>
      </c>
      <c r="J82" s="8">
        <v>0</v>
      </c>
      <c r="N82" s="8">
        <v>80</v>
      </c>
      <c r="O82" s="9">
        <v>41717.45553240741</v>
      </c>
      <c r="P82" s="8">
        <v>18.57</v>
      </c>
      <c r="Q82" s="8">
        <v>0.11700000000000001</v>
      </c>
      <c r="R82" s="8">
        <v>102.9</v>
      </c>
      <c r="S82" s="8">
        <v>9.6199999999999992</v>
      </c>
      <c r="T82" s="8">
        <v>52</v>
      </c>
      <c r="U82" s="8">
        <v>7.27</v>
      </c>
      <c r="V82" s="8">
        <v>-56.6</v>
      </c>
      <c r="W82" s="8">
        <v>0</v>
      </c>
    </row>
    <row r="83" spans="1:23">
      <c r="A83" s="8">
        <v>80</v>
      </c>
      <c r="B83" s="9">
        <v>41717.45553240741</v>
      </c>
      <c r="C83" s="8">
        <v>18.57</v>
      </c>
      <c r="D83" s="8">
        <v>0.11700000000000001</v>
      </c>
      <c r="E83" s="8">
        <v>102.9</v>
      </c>
      <c r="F83" s="8">
        <v>9.6199999999999992</v>
      </c>
      <c r="G83" s="8">
        <v>52</v>
      </c>
      <c r="H83" s="8">
        <v>7.27</v>
      </c>
      <c r="I83" s="8">
        <v>-56.6</v>
      </c>
      <c r="J83" s="8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3"/>
  <sheetViews>
    <sheetView workbookViewId="0">
      <selection activeCell="C25" sqref="C25"/>
    </sheetView>
  </sheetViews>
  <sheetFormatPr defaultRowHeight="15"/>
  <cols>
    <col min="3" max="3" width="13.85546875" bestFit="1" customWidth="1"/>
  </cols>
  <sheetData>
    <row r="1" spans="1:15">
      <c r="A1" s="119" t="s">
        <v>30</v>
      </c>
      <c r="B1" s="119"/>
      <c r="C1" s="119"/>
      <c r="D1" s="119"/>
      <c r="E1" s="119"/>
      <c r="G1" s="119" t="s">
        <v>29</v>
      </c>
      <c r="H1" s="119"/>
      <c r="I1" s="119"/>
      <c r="J1" s="119"/>
      <c r="K1" s="119"/>
      <c r="M1" s="119" t="s">
        <v>28</v>
      </c>
      <c r="N1" s="119"/>
    </row>
    <row r="2" spans="1:15">
      <c r="A2" t="s">
        <v>26</v>
      </c>
      <c r="B2" t="s">
        <v>25</v>
      </c>
      <c r="C2" t="s">
        <v>24</v>
      </c>
      <c r="D2" t="s">
        <v>23</v>
      </c>
      <c r="E2" t="s">
        <v>27</v>
      </c>
      <c r="G2" t="s">
        <v>26</v>
      </c>
      <c r="H2" t="s">
        <v>25</v>
      </c>
      <c r="I2" t="s">
        <v>24</v>
      </c>
      <c r="J2" t="s">
        <v>23</v>
      </c>
      <c r="K2" t="s">
        <v>22</v>
      </c>
      <c r="M2" t="s">
        <v>23</v>
      </c>
      <c r="N2" t="s">
        <v>22</v>
      </c>
    </row>
    <row r="3" spans="1:15">
      <c r="A3">
        <v>0</v>
      </c>
      <c r="B3" t="s">
        <v>18</v>
      </c>
      <c r="C3">
        <v>0</v>
      </c>
      <c r="D3">
        <v>3239.47</v>
      </c>
      <c r="E3">
        <v>0.61353500000000005</v>
      </c>
      <c r="G3">
        <v>0</v>
      </c>
      <c r="H3" t="s">
        <v>21</v>
      </c>
      <c r="I3">
        <v>0</v>
      </c>
      <c r="J3">
        <v>4426.68</v>
      </c>
      <c r="K3">
        <v>0.83838699999999999</v>
      </c>
      <c r="M3" s="3">
        <f>J3+D7</f>
        <v>14549.189999999999</v>
      </c>
      <c r="N3" s="3">
        <f>K3+E7</f>
        <v>2.755528</v>
      </c>
      <c r="O3" s="5" t="s">
        <v>20</v>
      </c>
    </row>
    <row r="4" spans="1:15">
      <c r="A4">
        <v>1</v>
      </c>
      <c r="B4" t="s">
        <v>18</v>
      </c>
      <c r="C4">
        <v>0</v>
      </c>
      <c r="D4">
        <v>2562.9699999999998</v>
      </c>
      <c r="E4">
        <v>0.48541000000000001</v>
      </c>
      <c r="G4" s="3" t="s">
        <v>17</v>
      </c>
      <c r="H4" s="3" t="s">
        <v>17</v>
      </c>
      <c r="I4" s="3" t="s">
        <v>17</v>
      </c>
      <c r="J4" s="3">
        <v>4426.68</v>
      </c>
      <c r="K4" s="3">
        <v>0.83838699999999999</v>
      </c>
    </row>
    <row r="5" spans="1:15">
      <c r="A5">
        <v>2</v>
      </c>
      <c r="B5" t="s">
        <v>18</v>
      </c>
      <c r="C5">
        <v>0</v>
      </c>
      <c r="D5">
        <v>1688.85</v>
      </c>
      <c r="E5">
        <v>0.319859</v>
      </c>
      <c r="G5" s="2"/>
      <c r="H5" s="2" t="s">
        <v>19</v>
      </c>
      <c r="I5" s="2"/>
      <c r="J5" s="1">
        <f>J4/M3</f>
        <v>0.30425611322692198</v>
      </c>
      <c r="K5" s="1">
        <f>K4/N3</f>
        <v>0.30425638933808691</v>
      </c>
    </row>
    <row r="6" spans="1:15">
      <c r="A6">
        <v>3</v>
      </c>
      <c r="B6" t="s">
        <v>18</v>
      </c>
      <c r="C6">
        <v>0</v>
      </c>
      <c r="D6">
        <v>2631.22</v>
      </c>
      <c r="E6">
        <v>0.49833699999999997</v>
      </c>
      <c r="J6" s="4"/>
    </row>
    <row r="7" spans="1:15">
      <c r="A7" s="3" t="s">
        <v>17</v>
      </c>
      <c r="B7" s="3" t="s">
        <v>17</v>
      </c>
      <c r="C7" s="3" t="s">
        <v>17</v>
      </c>
      <c r="D7" s="3">
        <f>SUM(D3:D6)</f>
        <v>10122.509999999998</v>
      </c>
      <c r="E7" s="3">
        <f>SUM(E3:E6)</f>
        <v>1.9171410000000002</v>
      </c>
    </row>
    <row r="8" spans="1:15">
      <c r="A8" s="2"/>
      <c r="B8" s="2" t="s">
        <v>16</v>
      </c>
      <c r="C8" s="2"/>
      <c r="D8" s="1">
        <f>D7/M3</f>
        <v>0.69574388677307808</v>
      </c>
      <c r="E8" s="1">
        <f>E7/N3</f>
        <v>0.69574361066191315</v>
      </c>
    </row>
    <row r="11" spans="1:15">
      <c r="B11" s="120" t="s">
        <v>126</v>
      </c>
      <c r="C11" s="120"/>
    </row>
    <row r="12" spans="1:15">
      <c r="B12" s="109">
        <v>0.69569999999999999</v>
      </c>
      <c r="C12" s="110" t="s">
        <v>128</v>
      </c>
    </row>
    <row r="13" spans="1:15">
      <c r="B13" s="111">
        <v>0.30425611322692198</v>
      </c>
      <c r="C13" s="110" t="s">
        <v>127</v>
      </c>
    </row>
  </sheetData>
  <mergeCells count="4">
    <mergeCell ref="A1:E1"/>
    <mergeCell ref="G1:K1"/>
    <mergeCell ref="M1:N1"/>
    <mergeCell ref="B11:C11"/>
  </mergeCells>
  <pageMargins left="0.7" right="0.7" top="0.75" bottom="0.75" header="0.3" footer="0.3"/>
  <pageSetup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33"/>
  <sheetViews>
    <sheetView topLeftCell="A17" workbookViewId="0">
      <selection activeCell="B26" sqref="B26"/>
    </sheetView>
  </sheetViews>
  <sheetFormatPr defaultRowHeight="15"/>
  <cols>
    <col min="2" max="2" width="12.5703125" bestFit="1" customWidth="1"/>
  </cols>
  <sheetData>
    <row r="1" spans="1:24" ht="39.75" thickBot="1">
      <c r="A1" s="22" t="s">
        <v>42</v>
      </c>
      <c r="B1" s="22" t="s">
        <v>43</v>
      </c>
      <c r="C1" s="22" t="s">
        <v>44</v>
      </c>
      <c r="D1" s="29" t="s">
        <v>45</v>
      </c>
      <c r="E1" s="22" t="s">
        <v>46</v>
      </c>
      <c r="F1" s="22" t="s">
        <v>47</v>
      </c>
      <c r="G1" s="22" t="s">
        <v>48</v>
      </c>
      <c r="H1" s="33" t="s">
        <v>49</v>
      </c>
      <c r="I1" s="33" t="s">
        <v>50</v>
      </c>
      <c r="J1" s="33" t="s">
        <v>51</v>
      </c>
      <c r="K1" s="34" t="s">
        <v>52</v>
      </c>
      <c r="L1" s="22" t="s">
        <v>53</v>
      </c>
      <c r="M1" s="22" t="s">
        <v>54</v>
      </c>
      <c r="N1" s="22" t="s">
        <v>55</v>
      </c>
      <c r="O1" s="22" t="s">
        <v>56</v>
      </c>
      <c r="P1" s="22" t="s">
        <v>57</v>
      </c>
      <c r="Q1" s="22" t="s">
        <v>58</v>
      </c>
      <c r="R1" s="22" t="s">
        <v>59</v>
      </c>
      <c r="S1" s="35" t="s">
        <v>60</v>
      </c>
      <c r="T1" s="35" t="s">
        <v>61</v>
      </c>
      <c r="U1" s="35" t="s">
        <v>62</v>
      </c>
      <c r="V1" s="22" t="s">
        <v>63</v>
      </c>
      <c r="W1" s="22" t="s">
        <v>64</v>
      </c>
      <c r="X1" s="36" t="s">
        <v>65</v>
      </c>
    </row>
    <row r="2" spans="1:24" ht="27" thickBot="1">
      <c r="A2" s="23"/>
      <c r="B2" s="22" t="s">
        <v>66</v>
      </c>
      <c r="C2" s="23"/>
      <c r="D2" s="24"/>
      <c r="E2" s="23"/>
      <c r="F2" s="23"/>
      <c r="G2" s="23"/>
      <c r="H2" s="25">
        <v>500</v>
      </c>
      <c r="I2" s="25">
        <v>15</v>
      </c>
      <c r="J2" s="25">
        <v>5</v>
      </c>
      <c r="K2" s="23"/>
      <c r="L2" s="23"/>
      <c r="M2" s="23"/>
      <c r="N2" s="23"/>
      <c r="O2" s="23"/>
      <c r="P2" s="23"/>
      <c r="Q2" s="25">
        <v>0</v>
      </c>
      <c r="R2" s="25">
        <v>0</v>
      </c>
      <c r="S2" s="26">
        <v>0</v>
      </c>
      <c r="T2" s="26">
        <v>0</v>
      </c>
      <c r="U2" s="26">
        <v>0</v>
      </c>
      <c r="V2" s="27" t="e">
        <v>#DIV/0!</v>
      </c>
      <c r="W2" s="28" t="e">
        <v>#DIV/0!</v>
      </c>
      <c r="X2" s="37"/>
    </row>
    <row r="3" spans="1:24" ht="39.75" thickBot="1">
      <c r="A3" s="23"/>
      <c r="B3" s="23"/>
      <c r="C3" s="23"/>
      <c r="D3" s="29" t="s">
        <v>67</v>
      </c>
      <c r="E3" s="23"/>
      <c r="F3" s="30">
        <v>41740</v>
      </c>
      <c r="G3" s="22" t="s">
        <v>68</v>
      </c>
      <c r="H3" s="23"/>
      <c r="I3" s="25">
        <v>15</v>
      </c>
      <c r="J3" s="25">
        <v>5</v>
      </c>
      <c r="K3" s="25">
        <v>0</v>
      </c>
      <c r="L3" s="25">
        <v>0</v>
      </c>
      <c r="M3" s="25">
        <v>0</v>
      </c>
      <c r="N3" s="23"/>
      <c r="O3" s="23"/>
      <c r="P3" s="23"/>
      <c r="Q3" s="25">
        <v>0</v>
      </c>
      <c r="R3" s="25">
        <v>0</v>
      </c>
      <c r="S3" s="31" t="e">
        <v>#DIV/0!</v>
      </c>
      <c r="T3" s="31" t="e">
        <v>#DIV/0!</v>
      </c>
      <c r="U3" s="31" t="e">
        <v>#DIV/0!</v>
      </c>
      <c r="V3" s="27" t="e">
        <v>#DIV/0!</v>
      </c>
      <c r="W3" s="28" t="e">
        <v>#DIV/0!</v>
      </c>
      <c r="X3" s="37"/>
    </row>
    <row r="4" spans="1:24" ht="27" thickBot="1">
      <c r="A4" s="25">
        <v>1</v>
      </c>
      <c r="B4" s="23"/>
      <c r="C4" s="22" t="s">
        <v>69</v>
      </c>
      <c r="D4" s="29" t="s">
        <v>70</v>
      </c>
      <c r="E4" s="30">
        <v>41717</v>
      </c>
      <c r="F4" s="30">
        <v>41740</v>
      </c>
      <c r="G4" s="23"/>
      <c r="H4" s="25">
        <v>450</v>
      </c>
      <c r="I4" s="25">
        <v>15</v>
      </c>
      <c r="J4" s="25">
        <v>5</v>
      </c>
      <c r="K4" s="25">
        <v>2.7E-2</v>
      </c>
      <c r="L4" s="25">
        <v>1.5529999999999999</v>
      </c>
      <c r="M4" s="25">
        <v>1.579</v>
      </c>
      <c r="N4" s="25">
        <v>2.5999999999999999E-2</v>
      </c>
      <c r="O4" s="25">
        <v>0.98499999999999999</v>
      </c>
      <c r="P4" s="25">
        <v>0.97799999999999998</v>
      </c>
      <c r="Q4" s="25">
        <v>1.552</v>
      </c>
      <c r="R4" s="25">
        <v>0.95199999999999996</v>
      </c>
      <c r="S4" s="26">
        <v>107</v>
      </c>
      <c r="T4" s="26">
        <v>12</v>
      </c>
      <c r="U4" s="26">
        <v>119</v>
      </c>
      <c r="V4" s="25">
        <v>0.9</v>
      </c>
      <c r="W4" s="32">
        <v>1.63</v>
      </c>
      <c r="X4" s="37"/>
    </row>
    <row r="5" spans="1:24" ht="27" thickBot="1">
      <c r="A5" s="25">
        <v>2</v>
      </c>
      <c r="B5" s="23"/>
      <c r="C5" s="22" t="s">
        <v>69</v>
      </c>
      <c r="D5" s="29" t="s">
        <v>71</v>
      </c>
      <c r="E5" s="30">
        <v>41717</v>
      </c>
      <c r="F5" s="30">
        <v>41740</v>
      </c>
      <c r="G5" s="23"/>
      <c r="H5" s="25">
        <v>500</v>
      </c>
      <c r="I5" s="25">
        <v>15</v>
      </c>
      <c r="J5" s="25">
        <v>5</v>
      </c>
      <c r="K5" s="25">
        <v>0.01</v>
      </c>
      <c r="L5" s="25">
        <v>0.16200000000000001</v>
      </c>
      <c r="M5" s="25">
        <v>0.16500000000000001</v>
      </c>
      <c r="N5" s="25">
        <v>8.9999999999999993E-3</v>
      </c>
      <c r="O5" s="25">
        <v>0.104</v>
      </c>
      <c r="P5" s="25">
        <v>0.10299999999999999</v>
      </c>
      <c r="Q5" s="25">
        <v>0.155</v>
      </c>
      <c r="R5" s="25">
        <v>9.4E-2</v>
      </c>
      <c r="S5" s="26">
        <v>10</v>
      </c>
      <c r="T5" s="26">
        <v>1</v>
      </c>
      <c r="U5" s="26">
        <v>11</v>
      </c>
      <c r="V5" s="25">
        <v>0.92700000000000005</v>
      </c>
      <c r="W5" s="32">
        <v>1.65</v>
      </c>
      <c r="X5" s="37"/>
    </row>
    <row r="6" spans="1:24" ht="27" thickBot="1">
      <c r="A6" s="25">
        <v>3</v>
      </c>
      <c r="B6" s="23"/>
      <c r="C6" s="22" t="s">
        <v>69</v>
      </c>
      <c r="D6" s="29" t="s">
        <v>72</v>
      </c>
      <c r="E6" s="30">
        <v>41717</v>
      </c>
      <c r="F6" s="30">
        <v>41740</v>
      </c>
      <c r="G6" s="23"/>
      <c r="H6" s="25">
        <v>750</v>
      </c>
      <c r="I6" s="25">
        <v>15</v>
      </c>
      <c r="J6" s="25">
        <v>5</v>
      </c>
      <c r="K6" s="25">
        <v>1.2E-2</v>
      </c>
      <c r="L6" s="25">
        <v>7.8E-2</v>
      </c>
      <c r="M6" s="25">
        <v>7.9000000000000001E-2</v>
      </c>
      <c r="N6" s="25">
        <v>1.0999999999999999E-2</v>
      </c>
      <c r="O6" s="25">
        <v>5.3999999999999999E-2</v>
      </c>
      <c r="P6" s="25">
        <v>5.2999999999999999E-2</v>
      </c>
      <c r="Q6" s="25">
        <v>6.7000000000000004E-2</v>
      </c>
      <c r="R6" s="25">
        <v>4.2000000000000003E-2</v>
      </c>
      <c r="S6" s="26">
        <v>4</v>
      </c>
      <c r="T6" s="26">
        <v>1</v>
      </c>
      <c r="U6" s="26">
        <v>5</v>
      </c>
      <c r="V6" s="25">
        <v>0.85</v>
      </c>
      <c r="W6" s="32">
        <v>1.6</v>
      </c>
      <c r="X6" s="37"/>
    </row>
    <row r="7" spans="1:24" ht="27" thickBot="1">
      <c r="A7" s="25">
        <v>4</v>
      </c>
      <c r="B7" s="23"/>
      <c r="C7" s="22" t="s">
        <v>69</v>
      </c>
      <c r="D7" s="29" t="s">
        <v>73</v>
      </c>
      <c r="E7" s="30">
        <v>41717</v>
      </c>
      <c r="F7" s="30">
        <v>41740</v>
      </c>
      <c r="G7" s="23"/>
      <c r="H7" s="25">
        <v>500</v>
      </c>
      <c r="I7" s="25">
        <v>15</v>
      </c>
      <c r="J7" s="25">
        <v>5</v>
      </c>
      <c r="K7" s="25">
        <v>1.4999999999999999E-2</v>
      </c>
      <c r="L7" s="25">
        <v>9.1999999999999998E-2</v>
      </c>
      <c r="M7" s="25">
        <v>9.1999999999999998E-2</v>
      </c>
      <c r="N7" s="25">
        <v>1.4E-2</v>
      </c>
      <c r="O7" s="25">
        <v>7.0000000000000007E-2</v>
      </c>
      <c r="P7" s="25">
        <v>6.9000000000000006E-2</v>
      </c>
      <c r="Q7" s="25">
        <v>7.6999999999999999E-2</v>
      </c>
      <c r="R7" s="25">
        <v>5.5E-2</v>
      </c>
      <c r="S7" s="26">
        <v>2</v>
      </c>
      <c r="T7" s="26">
        <v>2</v>
      </c>
      <c r="U7" s="26">
        <v>4</v>
      </c>
      <c r="V7" s="25">
        <v>0.57099999999999995</v>
      </c>
      <c r="W7" s="32">
        <v>1.4</v>
      </c>
      <c r="X7" s="37"/>
    </row>
    <row r="8" spans="1:24" ht="27" thickBot="1">
      <c r="A8" s="25">
        <v>5</v>
      </c>
      <c r="B8" s="23"/>
      <c r="C8" s="22" t="s">
        <v>69</v>
      </c>
      <c r="D8" s="29" t="s">
        <v>74</v>
      </c>
      <c r="E8" s="30">
        <v>41717</v>
      </c>
      <c r="F8" s="30">
        <v>41740</v>
      </c>
      <c r="G8" s="23"/>
      <c r="H8" s="25">
        <v>750</v>
      </c>
      <c r="I8" s="25">
        <v>15</v>
      </c>
      <c r="J8" s="25">
        <v>5</v>
      </c>
      <c r="K8" s="25">
        <v>1.9E-2</v>
      </c>
      <c r="L8" s="25">
        <v>9.9000000000000005E-2</v>
      </c>
      <c r="M8" s="25">
        <v>9.9000000000000005E-2</v>
      </c>
      <c r="N8" s="25">
        <v>1.7000000000000001E-2</v>
      </c>
      <c r="O8" s="25">
        <v>7.2999999999999995E-2</v>
      </c>
      <c r="P8" s="25">
        <v>7.1999999999999995E-2</v>
      </c>
      <c r="Q8" s="25">
        <v>0.08</v>
      </c>
      <c r="R8" s="25">
        <v>5.5E-2</v>
      </c>
      <c r="S8" s="26">
        <v>4</v>
      </c>
      <c r="T8" s="26">
        <v>2</v>
      </c>
      <c r="U8" s="26">
        <v>6</v>
      </c>
      <c r="V8" s="25">
        <v>0.64900000000000002</v>
      </c>
      <c r="W8" s="32">
        <v>1.45</v>
      </c>
      <c r="X8" s="37"/>
    </row>
    <row r="9" spans="1:24" ht="27" thickBot="1">
      <c r="A9" s="25">
        <v>6</v>
      </c>
      <c r="B9" s="23"/>
      <c r="C9" s="22" t="s">
        <v>69</v>
      </c>
      <c r="D9" s="29" t="s">
        <v>75</v>
      </c>
      <c r="E9" s="30">
        <v>41717</v>
      </c>
      <c r="F9" s="30">
        <v>41740</v>
      </c>
      <c r="G9" s="23"/>
      <c r="H9" s="25">
        <v>750</v>
      </c>
      <c r="I9" s="25">
        <v>15</v>
      </c>
      <c r="J9" s="25">
        <v>5</v>
      </c>
      <c r="K9" s="25">
        <v>1.2999999999999999E-2</v>
      </c>
      <c r="L9" s="25">
        <v>0.08</v>
      </c>
      <c r="M9" s="25">
        <v>8.1000000000000003E-2</v>
      </c>
      <c r="N9" s="25">
        <v>1.2E-2</v>
      </c>
      <c r="O9" s="25">
        <v>5.3999999999999999E-2</v>
      </c>
      <c r="P9" s="25">
        <v>5.3999999999999999E-2</v>
      </c>
      <c r="Q9" s="25">
        <v>6.8000000000000005E-2</v>
      </c>
      <c r="R9" s="25">
        <v>4.2000000000000003E-2</v>
      </c>
      <c r="S9" s="26">
        <v>3</v>
      </c>
      <c r="T9" s="26">
        <v>0</v>
      </c>
      <c r="U9" s="26">
        <v>3</v>
      </c>
      <c r="V9" s="25">
        <v>0.88400000000000001</v>
      </c>
      <c r="W9" s="32">
        <v>1.62</v>
      </c>
      <c r="X9" s="37"/>
    </row>
    <row r="10" spans="1:24" ht="27" thickBot="1">
      <c r="A10" s="38">
        <v>7</v>
      </c>
      <c r="B10" s="39"/>
      <c r="C10" s="40" t="s">
        <v>69</v>
      </c>
      <c r="D10" s="41" t="s">
        <v>76</v>
      </c>
      <c r="E10" s="42">
        <v>41717</v>
      </c>
      <c r="F10" s="42">
        <v>41740</v>
      </c>
      <c r="G10" s="39"/>
      <c r="H10" s="38">
        <v>500</v>
      </c>
      <c r="I10" s="38">
        <v>15</v>
      </c>
      <c r="J10" s="38">
        <v>5</v>
      </c>
      <c r="K10" s="38">
        <v>2.8000000000000001E-2</v>
      </c>
      <c r="L10" s="38">
        <v>0.03</v>
      </c>
      <c r="M10" s="38">
        <v>0.03</v>
      </c>
      <c r="N10" s="38">
        <v>2.5999999999999999E-2</v>
      </c>
      <c r="O10" s="38">
        <v>2.8000000000000001E-2</v>
      </c>
      <c r="P10" s="38">
        <v>2.8000000000000001E-2</v>
      </c>
      <c r="Q10" s="38">
        <v>2E-3</v>
      </c>
      <c r="R10" s="38">
        <v>2E-3</v>
      </c>
      <c r="S10" s="43">
        <v>0</v>
      </c>
      <c r="T10" s="43">
        <v>0</v>
      </c>
      <c r="U10" s="43">
        <v>0</v>
      </c>
      <c r="V10" s="38">
        <v>0</v>
      </c>
      <c r="W10" s="44">
        <v>1</v>
      </c>
      <c r="X10" s="45"/>
    </row>
    <row r="11" spans="1:24" ht="15.75" thickBot="1">
      <c r="A11" s="46"/>
      <c r="B11" s="47"/>
      <c r="C11" s="48"/>
      <c r="D11" s="49"/>
      <c r="E11" s="50"/>
    </row>
    <row r="12" spans="1:24" ht="52.5" thickBot="1">
      <c r="A12" t="s">
        <v>77</v>
      </c>
      <c r="B12" s="29" t="s">
        <v>45</v>
      </c>
      <c r="C12" s="22" t="s">
        <v>46</v>
      </c>
      <c r="D12" s="98" t="s">
        <v>117</v>
      </c>
      <c r="E12" s="35" t="s">
        <v>118</v>
      </c>
      <c r="F12" s="35" t="s">
        <v>119</v>
      </c>
      <c r="G12" s="22" t="s">
        <v>63</v>
      </c>
      <c r="H12" s="22" t="s">
        <v>64</v>
      </c>
    </row>
    <row r="13" spans="1:24" ht="15.75" thickBot="1">
      <c r="A13" s="21" t="s">
        <v>41</v>
      </c>
      <c r="B13" s="29" t="s">
        <v>70</v>
      </c>
      <c r="C13" s="30">
        <v>41717</v>
      </c>
      <c r="D13" s="26">
        <v>107</v>
      </c>
      <c r="E13" s="26">
        <v>12</v>
      </c>
      <c r="F13" s="26">
        <v>119</v>
      </c>
      <c r="G13" s="25">
        <v>0.9</v>
      </c>
      <c r="H13" s="32">
        <v>1.63</v>
      </c>
    </row>
    <row r="14" spans="1:24" ht="15.75" thickBot="1">
      <c r="A14" s="21" t="s">
        <v>40</v>
      </c>
      <c r="B14" s="29" t="s">
        <v>71</v>
      </c>
      <c r="C14" s="30">
        <v>41717</v>
      </c>
      <c r="D14" s="26">
        <v>10</v>
      </c>
      <c r="E14" s="26">
        <v>1</v>
      </c>
      <c r="F14" s="26">
        <v>11</v>
      </c>
      <c r="G14" s="25">
        <v>0.92700000000000005</v>
      </c>
      <c r="H14" s="32">
        <v>1.65</v>
      </c>
    </row>
    <row r="15" spans="1:24" ht="27" thickBot="1">
      <c r="A15" s="21" t="s">
        <v>39</v>
      </c>
      <c r="B15" s="29" t="s">
        <v>72</v>
      </c>
      <c r="C15" s="30">
        <v>41717</v>
      </c>
      <c r="D15" s="26">
        <v>4</v>
      </c>
      <c r="E15" s="26">
        <v>1</v>
      </c>
      <c r="F15" s="26">
        <v>5</v>
      </c>
      <c r="G15" s="25">
        <v>0.85</v>
      </c>
      <c r="H15" s="32">
        <v>1.6</v>
      </c>
    </row>
    <row r="16" spans="1:24" ht="27" thickBot="1">
      <c r="A16" s="21" t="s">
        <v>37</v>
      </c>
      <c r="B16" s="29" t="s">
        <v>73</v>
      </c>
      <c r="C16" s="30">
        <v>41717</v>
      </c>
      <c r="D16" s="26">
        <v>2</v>
      </c>
      <c r="E16" s="26">
        <v>2</v>
      </c>
      <c r="F16" s="26">
        <v>4</v>
      </c>
      <c r="G16" s="25">
        <v>0.57099999999999995</v>
      </c>
      <c r="H16" s="32">
        <v>1.4</v>
      </c>
    </row>
    <row r="17" spans="1:8" ht="15.75" thickBot="1">
      <c r="A17" s="21" t="s">
        <v>38</v>
      </c>
      <c r="B17" s="29" t="s">
        <v>74</v>
      </c>
      <c r="C17" s="30">
        <v>41717</v>
      </c>
      <c r="D17" s="26">
        <v>4</v>
      </c>
      <c r="E17" s="26">
        <v>2</v>
      </c>
      <c r="F17" s="26">
        <v>6</v>
      </c>
      <c r="G17" s="25">
        <v>0.64900000000000002</v>
      </c>
      <c r="H17" s="32">
        <v>1.45</v>
      </c>
    </row>
    <row r="18" spans="1:8" ht="15.75" thickBot="1">
      <c r="B18" s="51"/>
      <c r="C18" s="52"/>
      <c r="D18" s="53"/>
      <c r="E18" s="53"/>
      <c r="F18" s="53"/>
      <c r="G18" s="54"/>
      <c r="H18" s="54"/>
    </row>
    <row r="19" spans="1:8" ht="27" thickBot="1">
      <c r="B19" s="29" t="s">
        <v>75</v>
      </c>
      <c r="C19" s="30">
        <v>41717</v>
      </c>
      <c r="D19" s="26">
        <v>3</v>
      </c>
      <c r="E19" s="26">
        <v>0</v>
      </c>
      <c r="F19" s="26">
        <v>3</v>
      </c>
      <c r="G19" s="25">
        <v>0.88400000000000001</v>
      </c>
      <c r="H19" s="32">
        <v>1.62</v>
      </c>
    </row>
    <row r="25" spans="1:8">
      <c r="B25" s="5" t="s">
        <v>134</v>
      </c>
    </row>
    <row r="26" spans="1:8" ht="15.75" thickBot="1"/>
    <row r="27" spans="1:8" ht="15.75" thickBot="1">
      <c r="B27" s="121" t="s">
        <v>129</v>
      </c>
      <c r="C27" s="122"/>
      <c r="D27" s="122"/>
      <c r="E27" s="122"/>
      <c r="F27" s="123"/>
    </row>
    <row r="28" spans="1:8" ht="39.75" thickBot="1">
      <c r="B28" s="112" t="s">
        <v>77</v>
      </c>
      <c r="C28" s="113" t="s">
        <v>46</v>
      </c>
      <c r="D28" s="114" t="s">
        <v>60</v>
      </c>
      <c r="E28" s="115" t="s">
        <v>61</v>
      </c>
      <c r="F28" s="115" t="s">
        <v>62</v>
      </c>
    </row>
    <row r="29" spans="1:8" ht="15.75" thickBot="1">
      <c r="B29" s="116" t="s">
        <v>41</v>
      </c>
      <c r="C29" s="117">
        <v>41717</v>
      </c>
      <c r="D29" s="118">
        <v>107</v>
      </c>
      <c r="E29" s="118">
        <v>12</v>
      </c>
      <c r="F29" s="118">
        <v>119</v>
      </c>
    </row>
    <row r="30" spans="1:8" ht="15.75" thickBot="1">
      <c r="B30" s="116" t="s">
        <v>40</v>
      </c>
      <c r="C30" s="117">
        <v>41717</v>
      </c>
      <c r="D30" s="118">
        <v>10</v>
      </c>
      <c r="E30" s="118">
        <v>1</v>
      </c>
      <c r="F30" s="118">
        <v>11</v>
      </c>
    </row>
    <row r="31" spans="1:8" ht="15.75" thickBot="1">
      <c r="B31" s="116" t="s">
        <v>39</v>
      </c>
      <c r="C31" s="117">
        <v>41717</v>
      </c>
      <c r="D31" s="118">
        <v>4</v>
      </c>
      <c r="E31" s="118">
        <v>1</v>
      </c>
      <c r="F31" s="118">
        <v>5</v>
      </c>
    </row>
    <row r="32" spans="1:8" ht="15.75" thickBot="1">
      <c r="B32" s="116" t="s">
        <v>37</v>
      </c>
      <c r="C32" s="117">
        <v>41717</v>
      </c>
      <c r="D32" s="118">
        <v>2</v>
      </c>
      <c r="E32" s="118">
        <v>2</v>
      </c>
      <c r="F32" s="118">
        <v>4</v>
      </c>
    </row>
    <row r="33" spans="2:6" ht="15.75" thickBot="1">
      <c r="B33" s="116" t="s">
        <v>38</v>
      </c>
      <c r="C33" s="117">
        <v>41717</v>
      </c>
      <c r="D33" s="118">
        <v>4</v>
      </c>
      <c r="E33" s="118">
        <v>2</v>
      </c>
      <c r="F33" s="118">
        <v>6</v>
      </c>
    </row>
  </sheetData>
  <mergeCells count="1">
    <mergeCell ref="B27:F27"/>
  </mergeCell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0"/>
  <sheetViews>
    <sheetView zoomScale="87" zoomScaleNormal="87" workbookViewId="0">
      <selection activeCell="G27" sqref="A21:G27"/>
    </sheetView>
  </sheetViews>
  <sheetFormatPr defaultColWidth="12.42578125" defaultRowHeight="15"/>
  <cols>
    <col min="1" max="1" width="24" style="55" customWidth="1"/>
    <col min="2" max="6" width="12.42578125" style="55" customWidth="1"/>
    <col min="7" max="7" width="13.7109375" style="55" customWidth="1"/>
    <col min="8" max="8" width="11.140625" style="55" customWidth="1"/>
    <col min="9" max="9" width="17.5703125" style="55" customWidth="1"/>
    <col min="10" max="14" width="11.140625" style="55" customWidth="1"/>
    <col min="15" max="16384" width="12.42578125" style="55"/>
  </cols>
  <sheetData>
    <row r="1" spans="1:8">
      <c r="A1" s="56"/>
      <c r="B1" s="56"/>
      <c r="C1" s="56"/>
      <c r="D1" s="56"/>
      <c r="E1" s="55" t="s">
        <v>116</v>
      </c>
      <c r="F1" s="56"/>
      <c r="G1" s="56"/>
      <c r="H1" s="56"/>
    </row>
    <row r="2" spans="1:8">
      <c r="A2" s="56"/>
      <c r="E2" s="55" t="s">
        <v>115</v>
      </c>
      <c r="H2" s="56"/>
    </row>
    <row r="3" spans="1:8">
      <c r="A3" s="56"/>
      <c r="E3" s="55" t="s">
        <v>114</v>
      </c>
      <c r="H3" s="56"/>
    </row>
    <row r="4" spans="1:8">
      <c r="A4" s="56"/>
      <c r="H4" s="56"/>
    </row>
    <row r="5" spans="1:8" ht="23.25">
      <c r="A5" s="97" t="s">
        <v>113</v>
      </c>
      <c r="H5" s="56"/>
    </row>
    <row r="6" spans="1:8">
      <c r="A6" s="56"/>
      <c r="H6" s="56"/>
    </row>
    <row r="7" spans="1:8">
      <c r="A7" s="55" t="s">
        <v>112</v>
      </c>
      <c r="H7" s="56"/>
    </row>
    <row r="8" spans="1:8">
      <c r="A8" s="55" t="s">
        <v>111</v>
      </c>
      <c r="H8" s="56"/>
    </row>
    <row r="9" spans="1:8">
      <c r="A9" s="56"/>
      <c r="H9" s="56"/>
    </row>
    <row r="10" spans="1:8" ht="15.75">
      <c r="A10" s="56"/>
      <c r="B10" s="87" t="s">
        <v>89</v>
      </c>
      <c r="C10" s="96" t="s">
        <v>110</v>
      </c>
      <c r="D10" s="96" t="s">
        <v>109</v>
      </c>
      <c r="E10" s="74" t="s">
        <v>108</v>
      </c>
      <c r="F10" s="74" t="s">
        <v>107</v>
      </c>
      <c r="G10" s="74" t="s">
        <v>83</v>
      </c>
      <c r="H10" s="56"/>
    </row>
    <row r="11" spans="1:8" ht="15.75" thickBot="1">
      <c r="A11" s="55" t="s">
        <v>96</v>
      </c>
      <c r="B11" s="87" t="s">
        <v>95</v>
      </c>
      <c r="C11" s="87" t="s">
        <v>106</v>
      </c>
      <c r="D11" s="87" t="s">
        <v>106</v>
      </c>
      <c r="E11" s="72" t="s">
        <v>106</v>
      </c>
      <c r="F11" s="72" t="s">
        <v>106</v>
      </c>
      <c r="G11" s="72" t="s">
        <v>106</v>
      </c>
      <c r="H11" s="56"/>
    </row>
    <row r="12" spans="1:8">
      <c r="A12" s="86" t="s">
        <v>93</v>
      </c>
      <c r="B12" s="85">
        <v>1391</v>
      </c>
      <c r="C12" s="95">
        <v>2.9333333333333065</v>
      </c>
      <c r="D12" s="94">
        <v>307.50000000000057</v>
      </c>
      <c r="E12" s="93">
        <v>7.6</v>
      </c>
      <c r="F12" s="68">
        <v>34</v>
      </c>
      <c r="G12" s="92" t="s">
        <v>105</v>
      </c>
      <c r="H12" s="56"/>
    </row>
    <row r="13" spans="1:8">
      <c r="A13" s="61" t="s">
        <v>103</v>
      </c>
      <c r="B13" s="83">
        <v>1391</v>
      </c>
      <c r="C13" s="91">
        <v>3.3333333333332624</v>
      </c>
      <c r="D13" s="90">
        <v>260.49999999999903</v>
      </c>
      <c r="E13" s="89">
        <v>8.68</v>
      </c>
      <c r="F13" s="63">
        <v>20</v>
      </c>
      <c r="G13" s="88">
        <v>1.1100000000000001</v>
      </c>
      <c r="H13" s="56"/>
    </row>
    <row r="14" spans="1:8">
      <c r="A14" s="61" t="s">
        <v>92</v>
      </c>
      <c r="B14" s="83">
        <v>1391</v>
      </c>
      <c r="C14" s="91">
        <v>12.828438948994979</v>
      </c>
      <c r="D14" s="90">
        <v>111.5</v>
      </c>
      <c r="E14" s="89">
        <v>5.28</v>
      </c>
      <c r="F14" s="63">
        <v>72</v>
      </c>
      <c r="G14" s="88" t="s">
        <v>105</v>
      </c>
      <c r="H14" s="56"/>
    </row>
    <row r="15" spans="1:8">
      <c r="A15" s="61" t="s">
        <v>93</v>
      </c>
      <c r="B15" s="83">
        <v>1404</v>
      </c>
      <c r="C15" s="91">
        <v>3.9506172839507303</v>
      </c>
      <c r="D15" s="90">
        <v>183.50000000000085</v>
      </c>
      <c r="E15" s="89">
        <v>7.36</v>
      </c>
      <c r="F15" s="63">
        <v>25</v>
      </c>
      <c r="G15" s="88">
        <v>1.95</v>
      </c>
      <c r="H15" s="56"/>
    </row>
    <row r="16" spans="1:8">
      <c r="A16" s="61" t="s">
        <v>92</v>
      </c>
      <c r="B16" s="83">
        <v>1404</v>
      </c>
      <c r="C16" s="91">
        <v>5.2173913043485394</v>
      </c>
      <c r="D16" s="90">
        <v>105.50000000000281</v>
      </c>
      <c r="E16" s="89">
        <v>0.8</v>
      </c>
      <c r="F16" s="63">
        <v>76</v>
      </c>
      <c r="G16" s="88">
        <v>0.01</v>
      </c>
      <c r="H16" s="56"/>
    </row>
    <row r="17" spans="1:10">
      <c r="A17" s="61"/>
      <c r="B17" s="60"/>
      <c r="C17" s="60"/>
      <c r="D17" s="60"/>
      <c r="E17" s="60"/>
      <c r="F17" s="60"/>
      <c r="G17" s="60"/>
      <c r="H17" s="56"/>
    </row>
    <row r="18" spans="1:10">
      <c r="H18" s="56"/>
    </row>
    <row r="19" spans="1:10">
      <c r="A19" s="55" t="s">
        <v>104</v>
      </c>
      <c r="H19" s="56"/>
    </row>
    <row r="20" spans="1:10">
      <c r="H20" s="56"/>
    </row>
    <row r="21" spans="1:10" ht="15.75">
      <c r="B21" s="87" t="s">
        <v>89</v>
      </c>
      <c r="C21" s="74" t="s">
        <v>88</v>
      </c>
      <c r="D21" s="74" t="s">
        <v>87</v>
      </c>
      <c r="E21" s="74" t="s">
        <v>86</v>
      </c>
      <c r="F21" s="74" t="s">
        <v>85</v>
      </c>
      <c r="G21" s="74" t="s">
        <v>84</v>
      </c>
      <c r="H21" s="56"/>
    </row>
    <row r="22" spans="1:10" ht="15.75" thickBot="1">
      <c r="A22" s="55" t="s">
        <v>96</v>
      </c>
      <c r="B22" s="87" t="s">
        <v>95</v>
      </c>
      <c r="C22" s="72" t="s">
        <v>94</v>
      </c>
      <c r="D22" s="72" t="s">
        <v>94</v>
      </c>
      <c r="E22" s="72" t="s">
        <v>94</v>
      </c>
      <c r="F22" s="72" t="s">
        <v>94</v>
      </c>
      <c r="G22" s="72" t="s">
        <v>94</v>
      </c>
      <c r="H22" s="56"/>
    </row>
    <row r="23" spans="1:10">
      <c r="A23" s="86" t="s">
        <v>93</v>
      </c>
      <c r="B23" s="85">
        <v>1391</v>
      </c>
      <c r="C23" s="84">
        <v>1</v>
      </c>
      <c r="D23" s="84" t="s">
        <v>102</v>
      </c>
      <c r="E23" s="84">
        <v>5</v>
      </c>
      <c r="F23" s="84" t="s">
        <v>102</v>
      </c>
      <c r="G23" s="84">
        <v>9</v>
      </c>
      <c r="H23" s="56"/>
      <c r="J23" s="81"/>
    </row>
    <row r="24" spans="1:10">
      <c r="A24" s="61" t="s">
        <v>103</v>
      </c>
      <c r="B24" s="83">
        <v>1391</v>
      </c>
      <c r="C24" s="82" t="s">
        <v>102</v>
      </c>
      <c r="D24" s="64">
        <v>0.5</v>
      </c>
      <c r="E24" s="82">
        <v>2</v>
      </c>
      <c r="F24" s="82" t="s">
        <v>102</v>
      </c>
      <c r="G24" s="82">
        <v>10</v>
      </c>
      <c r="H24" s="56"/>
      <c r="J24" s="81"/>
    </row>
    <row r="25" spans="1:10">
      <c r="A25" s="61" t="s">
        <v>92</v>
      </c>
      <c r="B25" s="83">
        <v>1391</v>
      </c>
      <c r="C25" s="82">
        <v>1</v>
      </c>
      <c r="D25" s="82" t="s">
        <v>102</v>
      </c>
      <c r="E25" s="82">
        <v>1</v>
      </c>
      <c r="F25" s="82" t="s">
        <v>102</v>
      </c>
      <c r="G25" s="82">
        <v>6</v>
      </c>
      <c r="H25" s="56"/>
      <c r="J25" s="81"/>
    </row>
    <row r="26" spans="1:10">
      <c r="A26" s="61" t="s">
        <v>93</v>
      </c>
      <c r="B26" s="83">
        <v>1404</v>
      </c>
      <c r="C26" s="82" t="s">
        <v>102</v>
      </c>
      <c r="D26" s="64">
        <v>0.4</v>
      </c>
      <c r="E26" s="82">
        <v>4</v>
      </c>
      <c r="F26" s="82" t="s">
        <v>102</v>
      </c>
      <c r="G26" s="82">
        <v>15</v>
      </c>
      <c r="H26" s="56"/>
      <c r="J26" s="81"/>
    </row>
    <row r="27" spans="1:10">
      <c r="A27" s="61" t="s">
        <v>92</v>
      </c>
      <c r="B27" s="83">
        <v>1404</v>
      </c>
      <c r="C27" s="82" t="s">
        <v>102</v>
      </c>
      <c r="D27" s="64">
        <v>0.3</v>
      </c>
      <c r="E27" s="82" t="s">
        <v>102</v>
      </c>
      <c r="F27" s="82" t="s">
        <v>102</v>
      </c>
      <c r="G27" s="82">
        <v>7</v>
      </c>
      <c r="H27" s="56"/>
      <c r="J27" s="81"/>
    </row>
    <row r="28" spans="1:10">
      <c r="A28" s="80" t="s">
        <v>101</v>
      </c>
      <c r="B28" s="60"/>
      <c r="C28" s="60"/>
      <c r="D28" s="60"/>
      <c r="E28" s="60"/>
      <c r="F28" s="60"/>
      <c r="G28" s="60"/>
      <c r="H28" s="56"/>
    </row>
    <row r="29" spans="1:10">
      <c r="H29" s="56"/>
    </row>
    <row r="30" spans="1:10">
      <c r="H30" s="56"/>
    </row>
    <row r="31" spans="1:10" ht="15.75" thickBot="1">
      <c r="A31" s="55" t="s">
        <v>100</v>
      </c>
      <c r="H31" s="56"/>
    </row>
    <row r="32" spans="1:10" ht="39" thickBot="1">
      <c r="C32" s="98" t="s">
        <v>120</v>
      </c>
      <c r="E32" s="35" t="s">
        <v>121</v>
      </c>
      <c r="G32" s="35" t="s">
        <v>122</v>
      </c>
      <c r="H32" s="56"/>
    </row>
    <row r="33" spans="1:8" ht="15.75">
      <c r="A33" s="73"/>
      <c r="B33" s="79"/>
      <c r="C33" s="78"/>
      <c r="D33" s="78"/>
      <c r="E33" s="78"/>
      <c r="F33" s="73"/>
      <c r="G33" s="76" t="s">
        <v>28</v>
      </c>
      <c r="H33" s="56"/>
    </row>
    <row r="34" spans="1:8" ht="15.75">
      <c r="A34" s="73"/>
      <c r="B34" s="72" t="s">
        <v>89</v>
      </c>
      <c r="C34" s="77" t="s">
        <v>99</v>
      </c>
      <c r="D34" s="76"/>
      <c r="E34" s="75" t="s">
        <v>98</v>
      </c>
      <c r="F34" s="73"/>
      <c r="G34" s="74" t="s">
        <v>97</v>
      </c>
      <c r="H34" s="56"/>
    </row>
    <row r="35" spans="1:8">
      <c r="A35" s="73" t="s">
        <v>96</v>
      </c>
      <c r="B35" s="72" t="s">
        <v>95</v>
      </c>
      <c r="C35" s="72" t="s">
        <v>94</v>
      </c>
      <c r="D35" s="72"/>
      <c r="E35" s="72" t="s">
        <v>94</v>
      </c>
      <c r="F35" s="73"/>
      <c r="G35" s="72" t="s">
        <v>94</v>
      </c>
      <c r="H35" s="56"/>
    </row>
    <row r="36" spans="1:8">
      <c r="A36" s="66" t="s">
        <v>92</v>
      </c>
      <c r="B36" s="65">
        <v>1391</v>
      </c>
      <c r="C36" s="62">
        <v>53.040157068062847</v>
      </c>
      <c r="D36" s="64"/>
      <c r="E36" s="62">
        <v>20.138465968586377</v>
      </c>
      <c r="F36" s="63"/>
      <c r="G36" s="62">
        <v>73.178623036649199</v>
      </c>
      <c r="H36" s="56"/>
    </row>
    <row r="37" spans="1:8">
      <c r="A37" s="99"/>
      <c r="B37" s="100"/>
      <c r="C37" s="100">
        <v>0</v>
      </c>
      <c r="D37" s="100"/>
      <c r="E37" s="100">
        <v>0</v>
      </c>
      <c r="F37" s="100"/>
      <c r="G37" s="100">
        <v>0</v>
      </c>
      <c r="H37" s="56"/>
    </row>
    <row r="38" spans="1:8" ht="15.75" thickBot="1">
      <c r="A38" s="101"/>
      <c r="B38" s="101"/>
      <c r="C38" s="101">
        <v>0</v>
      </c>
      <c r="D38" s="101"/>
      <c r="E38" s="101">
        <v>0</v>
      </c>
      <c r="F38" s="101"/>
      <c r="G38" s="101">
        <v>0</v>
      </c>
      <c r="H38" s="56"/>
    </row>
    <row r="39" spans="1:8">
      <c r="A39" s="71" t="s">
        <v>93</v>
      </c>
      <c r="B39" s="70">
        <v>1391</v>
      </c>
      <c r="C39" s="67">
        <v>7.8425820000000046</v>
      </c>
      <c r="D39" s="69"/>
      <c r="E39" s="67">
        <v>8.4472145999999899</v>
      </c>
      <c r="F39" s="68"/>
      <c r="G39" s="67">
        <v>16.289796599999995</v>
      </c>
      <c r="H39" s="56"/>
    </row>
    <row r="40" spans="1:8">
      <c r="A40" s="102"/>
      <c r="B40" s="103"/>
      <c r="C40" s="104">
        <v>0</v>
      </c>
      <c r="D40" s="104"/>
      <c r="E40" s="105">
        <v>0</v>
      </c>
      <c r="F40" s="106"/>
      <c r="G40" s="105">
        <v>0</v>
      </c>
      <c r="H40" s="56"/>
    </row>
    <row r="41" spans="1:8" ht="15.75" thickBot="1">
      <c r="A41" s="59"/>
      <c r="B41" s="58"/>
      <c r="C41" s="57"/>
      <c r="D41" s="57"/>
      <c r="E41" s="107"/>
      <c r="F41" s="108"/>
      <c r="G41" s="107"/>
      <c r="H41" s="56"/>
    </row>
    <row r="42" spans="1:8" ht="15.75" thickBot="1">
      <c r="A42" s="98"/>
      <c r="B42" s="35"/>
      <c r="C42" s="35"/>
      <c r="E42" s="107"/>
      <c r="F42" s="108"/>
      <c r="G42" s="107"/>
      <c r="H42" s="56"/>
    </row>
    <row r="43" spans="1:8">
      <c r="E43" s="57"/>
      <c r="H43" s="56"/>
    </row>
    <row r="44" spans="1:8">
      <c r="E44" s="55" t="s">
        <v>91</v>
      </c>
      <c r="H44" s="56"/>
    </row>
    <row r="45" spans="1:8">
      <c r="H45" s="56"/>
    </row>
    <row r="46" spans="1:8">
      <c r="H46" s="56"/>
    </row>
    <row r="47" spans="1:8">
      <c r="D47" s="56"/>
    </row>
    <row r="48" spans="1:8">
      <c r="B48" s="56"/>
      <c r="C48" s="56"/>
    </row>
    <row r="49" spans="5:7">
      <c r="E49" s="55" t="s">
        <v>90</v>
      </c>
    </row>
    <row r="50" spans="5:7">
      <c r="E50" s="56"/>
      <c r="F50" s="56"/>
      <c r="G50" s="56"/>
    </row>
  </sheetData>
  <pageMargins left="0.6" right="0.5" top="1.6" bottom="0.55000000000000004" header="0" footer="0"/>
  <pageSetup scale="72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0"/>
  <sheetViews>
    <sheetView workbookViewId="0">
      <selection activeCell="G8" sqref="A1:G8"/>
    </sheetView>
  </sheetViews>
  <sheetFormatPr defaultRowHeight="15"/>
  <cols>
    <col min="2" max="2" width="11.7109375" bestFit="1" customWidth="1"/>
  </cols>
  <sheetData>
    <row r="1" spans="1:7">
      <c r="A1" s="126" t="s">
        <v>130</v>
      </c>
      <c r="B1" s="126"/>
      <c r="C1" s="126"/>
      <c r="D1" s="126"/>
      <c r="E1" s="126"/>
      <c r="F1" s="126"/>
      <c r="G1" s="126"/>
    </row>
    <row r="2" spans="1:7">
      <c r="A2" s="127" t="s">
        <v>89</v>
      </c>
      <c r="B2" s="127" t="s">
        <v>88</v>
      </c>
      <c r="C2" s="127" t="s">
        <v>87</v>
      </c>
      <c r="D2" s="127" t="s">
        <v>86</v>
      </c>
      <c r="E2" s="127" t="s">
        <v>85</v>
      </c>
      <c r="F2" s="127" t="s">
        <v>84</v>
      </c>
      <c r="G2" s="127" t="s">
        <v>83</v>
      </c>
    </row>
    <row r="3" spans="1:7">
      <c r="A3" s="125" t="s">
        <v>82</v>
      </c>
      <c r="B3" s="125"/>
      <c r="C3" s="125"/>
      <c r="D3" s="125"/>
      <c r="E3" s="125"/>
      <c r="F3" s="125"/>
      <c r="G3" s="125"/>
    </row>
    <row r="4" spans="1:7">
      <c r="A4" s="125" t="s">
        <v>78</v>
      </c>
      <c r="B4" s="125">
        <v>8.9999999999999993E-3</v>
      </c>
      <c r="C4" s="125">
        <v>0</v>
      </c>
      <c r="D4" s="125">
        <v>8.9999999999999993E-3</v>
      </c>
      <c r="E4" s="125">
        <v>3.0000000000000001E-3</v>
      </c>
      <c r="F4" s="125">
        <v>5.3999999999999999E-2</v>
      </c>
      <c r="G4" s="125">
        <v>0.55000000000000004</v>
      </c>
    </row>
    <row r="5" spans="1:7">
      <c r="A5" s="125" t="s">
        <v>79</v>
      </c>
      <c r="B5" s="125">
        <v>0</v>
      </c>
      <c r="C5" s="125">
        <v>0</v>
      </c>
      <c r="D5" s="125">
        <v>8.9999999999999993E-3</v>
      </c>
      <c r="E5" s="125">
        <v>3.0000000000000001E-3</v>
      </c>
      <c r="F5" s="125">
        <v>7.0000000000000007E-2</v>
      </c>
      <c r="G5" s="125">
        <v>1.3049999999999999</v>
      </c>
    </row>
    <row r="6" spans="1:7">
      <c r="A6" s="125" t="s">
        <v>80</v>
      </c>
      <c r="B6" s="125">
        <v>0</v>
      </c>
      <c r="C6" s="125">
        <v>0</v>
      </c>
      <c r="D6" s="125">
        <v>8.0000000000000002E-3</v>
      </c>
      <c r="E6" s="125">
        <v>4.0000000000000001E-3</v>
      </c>
      <c r="F6" s="125">
        <v>6.7000000000000004E-2</v>
      </c>
      <c r="G6" s="125">
        <v>2.34</v>
      </c>
    </row>
    <row r="7" spans="1:7">
      <c r="A7" s="125" t="s">
        <v>81</v>
      </c>
      <c r="B7" s="125">
        <v>1.2999999999999999E-2</v>
      </c>
      <c r="C7" s="125">
        <v>0</v>
      </c>
      <c r="D7" s="125">
        <v>0.01</v>
      </c>
      <c r="E7" s="125">
        <v>2E-3</v>
      </c>
      <c r="F7" s="125">
        <v>5.5E-2</v>
      </c>
      <c r="G7" s="125">
        <v>3.4</v>
      </c>
    </row>
    <row r="8" spans="1:7">
      <c r="A8" s="125" t="s">
        <v>74</v>
      </c>
      <c r="B8" s="125">
        <v>1.4999999999999999E-2</v>
      </c>
      <c r="C8" s="125">
        <v>0</v>
      </c>
      <c r="D8" s="125">
        <v>8.9999999999999993E-3</v>
      </c>
      <c r="E8" s="125">
        <v>4.0000000000000001E-3</v>
      </c>
      <c r="F8" s="125">
        <v>5.8999999999999997E-2</v>
      </c>
      <c r="G8" s="125">
        <v>3.395</v>
      </c>
    </row>
    <row r="11" spans="1:7">
      <c r="A11" s="124" t="s">
        <v>123</v>
      </c>
      <c r="B11" s="124"/>
      <c r="C11" s="124"/>
      <c r="D11" s="124"/>
      <c r="E11" s="124"/>
      <c r="F11" s="124"/>
      <c r="G11" s="124"/>
    </row>
    <row r="12" spans="1:7">
      <c r="A12" t="s">
        <v>89</v>
      </c>
      <c r="B12" t="s">
        <v>88</v>
      </c>
      <c r="C12" t="s">
        <v>87</v>
      </c>
      <c r="D12" t="s">
        <v>86</v>
      </c>
      <c r="E12" t="s">
        <v>85</v>
      </c>
      <c r="F12" t="s">
        <v>84</v>
      </c>
      <c r="G12" t="s">
        <v>83</v>
      </c>
    </row>
    <row r="13" spans="1:7">
      <c r="A13" t="s">
        <v>82</v>
      </c>
    </row>
    <row r="14" spans="1:7">
      <c r="A14" t="s">
        <v>78</v>
      </c>
      <c r="B14">
        <f t="shared" ref="B14:G14" si="0">B4*1000</f>
        <v>9</v>
      </c>
      <c r="C14">
        <f t="shared" si="0"/>
        <v>0</v>
      </c>
      <c r="D14">
        <f t="shared" si="0"/>
        <v>9</v>
      </c>
      <c r="E14">
        <f t="shared" si="0"/>
        <v>3</v>
      </c>
      <c r="F14">
        <f t="shared" si="0"/>
        <v>54</v>
      </c>
      <c r="G14">
        <f t="shared" si="0"/>
        <v>550</v>
      </c>
    </row>
    <row r="15" spans="1:7">
      <c r="A15" t="s">
        <v>79</v>
      </c>
      <c r="B15">
        <f t="shared" ref="B15:C18" si="1">B5*1000</f>
        <v>0</v>
      </c>
      <c r="C15">
        <f t="shared" si="1"/>
        <v>0</v>
      </c>
      <c r="D15">
        <f t="shared" ref="D15:F15" si="2">D5*1000</f>
        <v>9</v>
      </c>
      <c r="E15">
        <f t="shared" si="2"/>
        <v>3</v>
      </c>
      <c r="F15">
        <f t="shared" si="2"/>
        <v>70</v>
      </c>
      <c r="G15">
        <f t="shared" ref="G15" si="3">G5*1000</f>
        <v>1305</v>
      </c>
    </row>
    <row r="16" spans="1:7">
      <c r="A16" t="s">
        <v>80</v>
      </c>
      <c r="B16">
        <f t="shared" si="1"/>
        <v>0</v>
      </c>
      <c r="C16">
        <f t="shared" si="1"/>
        <v>0</v>
      </c>
      <c r="D16">
        <f t="shared" ref="D16:F16" si="4">D6*1000</f>
        <v>8</v>
      </c>
      <c r="E16">
        <f t="shared" si="4"/>
        <v>4</v>
      </c>
      <c r="F16">
        <f t="shared" si="4"/>
        <v>67</v>
      </c>
      <c r="G16">
        <f t="shared" ref="G16" si="5">G6*1000</f>
        <v>2340</v>
      </c>
    </row>
    <row r="17" spans="1:7">
      <c r="A17" t="s">
        <v>81</v>
      </c>
      <c r="B17">
        <f t="shared" si="1"/>
        <v>13</v>
      </c>
      <c r="C17">
        <f t="shared" si="1"/>
        <v>0</v>
      </c>
      <c r="D17">
        <f t="shared" ref="D17:F17" si="6">D7*1000</f>
        <v>10</v>
      </c>
      <c r="E17">
        <f t="shared" si="6"/>
        <v>2</v>
      </c>
      <c r="F17">
        <f t="shared" si="6"/>
        <v>55</v>
      </c>
      <c r="G17">
        <f t="shared" ref="G17" si="7">G7*1000</f>
        <v>3400</v>
      </c>
    </row>
    <row r="18" spans="1:7">
      <c r="A18" t="s">
        <v>74</v>
      </c>
      <c r="B18">
        <f t="shared" si="1"/>
        <v>15</v>
      </c>
      <c r="C18">
        <f t="shared" si="1"/>
        <v>0</v>
      </c>
      <c r="D18">
        <f t="shared" ref="D18:F18" si="8">D8*1000</f>
        <v>9</v>
      </c>
      <c r="E18">
        <f t="shared" si="8"/>
        <v>4</v>
      </c>
      <c r="F18">
        <f t="shared" si="8"/>
        <v>59</v>
      </c>
      <c r="G18">
        <f t="shared" ref="G18" si="9">G8*1000</f>
        <v>3395</v>
      </c>
    </row>
    <row r="21" spans="1:7">
      <c r="A21" s="126" t="s">
        <v>131</v>
      </c>
      <c r="B21" s="126"/>
      <c r="C21" s="126"/>
      <c r="D21" s="126"/>
      <c r="E21" s="126"/>
      <c r="F21" s="126"/>
      <c r="G21" s="126"/>
    </row>
    <row r="22" spans="1:7" ht="15.75">
      <c r="A22" s="55"/>
      <c r="B22" s="87" t="s">
        <v>89</v>
      </c>
      <c r="C22" s="74" t="s">
        <v>88</v>
      </c>
      <c r="D22" s="74" t="s">
        <v>87</v>
      </c>
      <c r="E22" s="74" t="s">
        <v>86</v>
      </c>
      <c r="F22" s="74" t="s">
        <v>85</v>
      </c>
      <c r="G22" s="74" t="s">
        <v>84</v>
      </c>
    </row>
    <row r="23" spans="1:7" ht="16.5" thickBot="1">
      <c r="A23" s="55" t="s">
        <v>96</v>
      </c>
      <c r="B23" s="87" t="s">
        <v>95</v>
      </c>
      <c r="C23" s="72" t="s">
        <v>94</v>
      </c>
      <c r="D23" s="72" t="s">
        <v>94</v>
      </c>
      <c r="E23" s="72" t="s">
        <v>94</v>
      </c>
      <c r="F23" s="72" t="s">
        <v>94</v>
      </c>
      <c r="G23" s="72" t="s">
        <v>94</v>
      </c>
    </row>
    <row r="24" spans="1:7" ht="15.75">
      <c r="A24" s="86" t="s">
        <v>93</v>
      </c>
      <c r="B24" s="85">
        <v>1391</v>
      </c>
      <c r="C24" s="84">
        <v>1</v>
      </c>
      <c r="D24" s="84" t="s">
        <v>102</v>
      </c>
      <c r="E24" s="84">
        <v>5</v>
      </c>
      <c r="F24" s="84" t="s">
        <v>102</v>
      </c>
      <c r="G24" s="84">
        <v>9</v>
      </c>
    </row>
    <row r="25" spans="1:7" ht="15.75">
      <c r="A25" s="61" t="s">
        <v>103</v>
      </c>
      <c r="B25" s="83">
        <v>1391</v>
      </c>
      <c r="C25" s="82" t="s">
        <v>102</v>
      </c>
      <c r="D25" s="64">
        <v>0.5</v>
      </c>
      <c r="E25" s="82">
        <v>2</v>
      </c>
      <c r="F25" s="82" t="s">
        <v>102</v>
      </c>
      <c r="G25" s="82">
        <v>10</v>
      </c>
    </row>
    <row r="26" spans="1:7" ht="15.75">
      <c r="A26" s="61" t="s">
        <v>92</v>
      </c>
      <c r="B26" s="83">
        <v>1391</v>
      </c>
      <c r="C26" s="82">
        <v>1</v>
      </c>
      <c r="D26" s="82" t="s">
        <v>102</v>
      </c>
      <c r="E26" s="82">
        <v>1</v>
      </c>
      <c r="F26" s="82" t="s">
        <v>102</v>
      </c>
      <c r="G26" s="82">
        <v>6</v>
      </c>
    </row>
    <row r="27" spans="1:7" ht="15.75">
      <c r="A27" s="61" t="s">
        <v>93</v>
      </c>
      <c r="B27" s="83">
        <v>1404</v>
      </c>
      <c r="C27" s="82" t="s">
        <v>102</v>
      </c>
      <c r="D27" s="64">
        <v>0.4</v>
      </c>
      <c r="E27" s="82">
        <v>4</v>
      </c>
      <c r="F27" s="82" t="s">
        <v>102</v>
      </c>
      <c r="G27" s="82">
        <v>15</v>
      </c>
    </row>
    <row r="28" spans="1:7" ht="15.75">
      <c r="A28" s="61" t="s">
        <v>92</v>
      </c>
      <c r="B28" s="83">
        <v>1404</v>
      </c>
      <c r="C28" s="82" t="s">
        <v>102</v>
      </c>
      <c r="D28" s="64">
        <v>0.3</v>
      </c>
      <c r="E28" s="82" t="s">
        <v>102</v>
      </c>
      <c r="F28" s="82" t="s">
        <v>102</v>
      </c>
      <c r="G28" s="82">
        <v>7</v>
      </c>
    </row>
    <row r="30" spans="1:7">
      <c r="A30" s="128" t="s">
        <v>132</v>
      </c>
      <c r="B30" s="128"/>
      <c r="C30" s="128"/>
      <c r="D30" s="128"/>
      <c r="E30" s="128"/>
      <c r="F30" s="128"/>
      <c r="G30" s="128"/>
    </row>
    <row r="31" spans="1:7" ht="15.75">
      <c r="A31" s="61" t="s">
        <v>92</v>
      </c>
      <c r="B31" s="83">
        <v>1391</v>
      </c>
      <c r="C31" s="82">
        <v>1</v>
      </c>
      <c r="D31" s="82" t="s">
        <v>102</v>
      </c>
      <c r="E31" s="82">
        <v>1</v>
      </c>
      <c r="F31" s="82" t="s">
        <v>102</v>
      </c>
      <c r="G31" s="82">
        <v>6</v>
      </c>
    </row>
    <row r="33" spans="1:7" ht="16.5" thickBot="1">
      <c r="A33" s="61" t="s">
        <v>103</v>
      </c>
      <c r="B33" s="83">
        <v>1391</v>
      </c>
      <c r="C33" s="82" t="s">
        <v>102</v>
      </c>
      <c r="D33" s="64">
        <v>0.5</v>
      </c>
      <c r="E33" s="82">
        <v>2</v>
      </c>
      <c r="F33" s="82" t="s">
        <v>102</v>
      </c>
      <c r="G33" s="82">
        <v>10</v>
      </c>
    </row>
    <row r="34" spans="1:7" ht="15.75">
      <c r="A34" s="86" t="s">
        <v>93</v>
      </c>
      <c r="B34" s="85">
        <v>1391</v>
      </c>
      <c r="C34" s="84">
        <v>1</v>
      </c>
      <c r="D34" s="84" t="s">
        <v>102</v>
      </c>
      <c r="E34" s="84">
        <v>5</v>
      </c>
      <c r="F34" s="84" t="s">
        <v>102</v>
      </c>
      <c r="G34" s="84">
        <v>9</v>
      </c>
    </row>
    <row r="36" spans="1:7" ht="15.75">
      <c r="A36" s="129" t="s">
        <v>133</v>
      </c>
      <c r="B36" s="129"/>
      <c r="C36" s="129"/>
      <c r="D36" s="129"/>
      <c r="E36" s="129"/>
      <c r="F36" s="129"/>
      <c r="G36" s="129"/>
    </row>
    <row r="37" spans="1:7" ht="15.75">
      <c r="A37" s="61" t="s">
        <v>92</v>
      </c>
      <c r="B37" s="83">
        <v>1404</v>
      </c>
      <c r="C37" s="82" t="s">
        <v>102</v>
      </c>
      <c r="D37" s="64">
        <v>0.3</v>
      </c>
      <c r="E37" s="82" t="s">
        <v>102</v>
      </c>
      <c r="F37" s="82" t="s">
        <v>102</v>
      </c>
      <c r="G37" s="82">
        <v>7</v>
      </c>
    </row>
    <row r="40" spans="1:7" ht="15.75">
      <c r="A40" s="61" t="s">
        <v>93</v>
      </c>
      <c r="B40" s="83">
        <v>1404</v>
      </c>
      <c r="C40" s="82" t="s">
        <v>102</v>
      </c>
      <c r="D40" s="64">
        <v>0.4</v>
      </c>
      <c r="E40" s="82">
        <v>4</v>
      </c>
      <c r="F40" s="82" t="s">
        <v>102</v>
      </c>
      <c r="G40" s="82">
        <v>15</v>
      </c>
    </row>
  </sheetData>
  <mergeCells count="5">
    <mergeCell ref="A1:G1"/>
    <mergeCell ref="A11:G11"/>
    <mergeCell ref="A21:G21"/>
    <mergeCell ref="A30:G30"/>
    <mergeCell ref="A36:G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"/>
  <sheetViews>
    <sheetView workbookViewId="0">
      <selection activeCell="E2" sqref="E2"/>
    </sheetView>
  </sheetViews>
  <sheetFormatPr defaultRowHeight="15"/>
  <sheetData>
    <row r="1" spans="1:5">
      <c r="A1" t="s">
        <v>124</v>
      </c>
      <c r="D1">
        <v>0.57999999999999996</v>
      </c>
      <c r="E1" t="s">
        <v>125</v>
      </c>
    </row>
    <row r="2" spans="1:5">
      <c r="A2" t="s">
        <v>124</v>
      </c>
      <c r="D2">
        <v>0.38</v>
      </c>
      <c r="E2" t="s">
        <v>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G8"/>
  <sheetViews>
    <sheetView workbookViewId="0">
      <selection sqref="A1:G8"/>
    </sheetView>
  </sheetViews>
  <sheetFormatPr defaultRowHeight="15"/>
  <sheetData>
    <row r="1" spans="1:7">
      <c r="A1" s="126" t="s">
        <v>130</v>
      </c>
      <c r="B1" s="126"/>
      <c r="C1" s="126"/>
      <c r="D1" s="126"/>
      <c r="E1" s="126"/>
      <c r="F1" s="126"/>
      <c r="G1" s="126"/>
    </row>
    <row r="2" spans="1:7">
      <c r="A2" s="127" t="s">
        <v>89</v>
      </c>
      <c r="B2" s="127" t="s">
        <v>88</v>
      </c>
      <c r="C2" s="127" t="s">
        <v>87</v>
      </c>
      <c r="D2" s="127" t="s">
        <v>86</v>
      </c>
      <c r="E2" s="127" t="s">
        <v>85</v>
      </c>
      <c r="F2" s="127" t="s">
        <v>84</v>
      </c>
      <c r="G2" s="127" t="s">
        <v>83</v>
      </c>
    </row>
    <row r="3" spans="1:7">
      <c r="A3" s="125" t="s">
        <v>82</v>
      </c>
      <c r="B3" s="125"/>
      <c r="C3" s="125"/>
      <c r="D3" s="125"/>
      <c r="E3" s="125"/>
      <c r="F3" s="125"/>
      <c r="G3" s="125"/>
    </row>
    <row r="4" spans="1:7">
      <c r="A4" s="125" t="s">
        <v>78</v>
      </c>
      <c r="B4" s="125">
        <v>8.9999999999999993E-3</v>
      </c>
      <c r="C4" s="125">
        <v>0</v>
      </c>
      <c r="D4" s="125">
        <v>8.9999999999999993E-3</v>
      </c>
      <c r="E4" s="125">
        <v>3.0000000000000001E-3</v>
      </c>
      <c r="F4" s="125">
        <v>5.3999999999999999E-2</v>
      </c>
      <c r="G4" s="125">
        <v>0.55000000000000004</v>
      </c>
    </row>
    <row r="5" spans="1:7">
      <c r="A5" s="125" t="s">
        <v>79</v>
      </c>
      <c r="B5" s="125">
        <v>0</v>
      </c>
      <c r="C5" s="125">
        <v>0</v>
      </c>
      <c r="D5" s="125">
        <v>8.9999999999999993E-3</v>
      </c>
      <c r="E5" s="125">
        <v>3.0000000000000001E-3</v>
      </c>
      <c r="F5" s="125">
        <v>7.0000000000000007E-2</v>
      </c>
      <c r="G5" s="125">
        <v>1.3049999999999999</v>
      </c>
    </row>
    <row r="6" spans="1:7">
      <c r="A6" s="125" t="s">
        <v>80</v>
      </c>
      <c r="B6" s="125">
        <v>0</v>
      </c>
      <c r="C6" s="125">
        <v>0</v>
      </c>
      <c r="D6" s="125">
        <v>8.0000000000000002E-3</v>
      </c>
      <c r="E6" s="125">
        <v>4.0000000000000001E-3</v>
      </c>
      <c r="F6" s="125">
        <v>6.7000000000000004E-2</v>
      </c>
      <c r="G6" s="125">
        <v>2.34</v>
      </c>
    </row>
    <row r="7" spans="1:7">
      <c r="A7" s="125" t="s">
        <v>81</v>
      </c>
      <c r="B7" s="125">
        <v>1.2999999999999999E-2</v>
      </c>
      <c r="C7" s="125">
        <v>0</v>
      </c>
      <c r="D7" s="125">
        <v>0.01</v>
      </c>
      <c r="E7" s="125">
        <v>2E-3</v>
      </c>
      <c r="F7" s="125">
        <v>5.5E-2</v>
      </c>
      <c r="G7" s="125">
        <v>3.4</v>
      </c>
    </row>
    <row r="8" spans="1:7">
      <c r="A8" s="125" t="s">
        <v>74</v>
      </c>
      <c r="B8" s="125">
        <v>1.4999999999999999E-2</v>
      </c>
      <c r="C8" s="125">
        <v>0</v>
      </c>
      <c r="D8" s="125">
        <v>8.9999999999999993E-3</v>
      </c>
      <c r="E8" s="125">
        <v>4.0000000000000001E-3</v>
      </c>
      <c r="F8" s="125">
        <v>5.8999999999999997E-2</v>
      </c>
      <c r="G8" s="125">
        <v>3.395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Sonde Data</vt:lpstr>
      <vt:lpstr>%Underground</vt:lpstr>
      <vt:lpstr>chla 2014</vt:lpstr>
      <vt:lpstr>2003</vt:lpstr>
      <vt:lpstr>2003+2014</vt:lpstr>
      <vt:lpstr>Possible Background conc</vt:lpstr>
      <vt:lpstr>2014</vt:lpstr>
      <vt:lpstr>Print_Area</vt:lpstr>
    </vt:vector>
  </TitlesOfParts>
  <Company>UMass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 Finn</dc:creator>
  <cp:lastModifiedBy>Marita</cp:lastModifiedBy>
  <dcterms:created xsi:type="dcterms:W3CDTF">2014-04-04T16:49:41Z</dcterms:created>
  <dcterms:modified xsi:type="dcterms:W3CDTF">2014-04-21T03:23:45Z</dcterms:modified>
</cp:coreProperties>
</file>